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690" yWindow="120" windowWidth="17865" windowHeight="6750" tabRatio="1000" firstSheet="18" activeTab="18"/>
  </bookViews>
  <sheets>
    <sheet name="Hárok1 " sheetId="33" r:id="rId1"/>
    <sheet name="T1 počet študentov" sheetId="1" r:id="rId2"/>
    <sheet name="T1a vývoj počtu študentov" sheetId="7" r:id="rId3"/>
    <sheet name="T2 počet absolventov" sheetId="2" r:id="rId4"/>
    <sheet name="T3a - I.stupeň prijatia" sheetId="4" r:id="rId5"/>
    <sheet name="T3b - II. stupeň prijatia" sheetId="5" r:id="rId6"/>
    <sheet name="T3c - III stupeň prijatia" sheetId="6" r:id="rId7"/>
    <sheet name="T4 štruktúra platiacich" sheetId="3" r:id="rId8"/>
    <sheet name="T5 - úspešnosť štúdia" sheetId="36" r:id="rId9"/>
    <sheet name="T6 - moblity študentov" sheetId="47" r:id="rId10"/>
    <sheet name="T7 - profesori" sheetId="37" r:id="rId11"/>
    <sheet name="T8 - docenti" sheetId="38" r:id="rId12"/>
    <sheet name="T9 výberové konania" sheetId="48" r:id="rId13"/>
    <sheet name="T10- kvalif. štruktúra učiteľov" sheetId="41" r:id="rId14"/>
    <sheet name="T11 - mobility zam" sheetId="39" r:id="rId15"/>
    <sheet name="T12 záverečné práce" sheetId="18" r:id="rId16"/>
    <sheet name="T13 publikač. činnosť" sheetId="42" r:id="rId17"/>
    <sheet name="T14 umel. činnosť" sheetId="43" r:id="rId18"/>
    <sheet name="T15 štud.program - ŠP" sheetId="22" r:id="rId19"/>
    <sheet name="T16 pozastavene, odňaté ŠP" sheetId="27" r:id="rId20"/>
    <sheet name="T17 HI konania" sheetId="30" r:id="rId21"/>
    <sheet name="T18 HI pozastavene, odňatie " sheetId="31" r:id="rId22"/>
    <sheet name="T19 výskumné projekty" sheetId="44" r:id="rId23"/>
    <sheet name="T20 ostatné nevýsk. projekty" sheetId="45" r:id="rId24"/>
    <sheet name="skratky" sheetId="29" r:id="rId25"/>
  </sheets>
  <definedNames>
    <definedName name="_xlnm.Print_Area" localSheetId="0">'Hárok1 '!$A$1:$I$4</definedName>
    <definedName name="_xlnm.Print_Area" localSheetId="15">'T12 záverečné práce'!$A$1:$F$8</definedName>
    <definedName name="_xlnm.Print_Area" localSheetId="20">'T17 HI konania'!$A$1:$B$3</definedName>
    <definedName name="_xlnm.Print_Area" localSheetId="21">'T18 HI pozastavene, odňatie '!$A$1:$C$7</definedName>
    <definedName name="_xlnm.Print_Area" localSheetId="4">'T3a - I.stupeň prijatia'!$A$1:$J$94</definedName>
    <definedName name="_xlnm.Print_Area" localSheetId="6">'T3c - III stupeň prijatia'!$A$1:$J$126</definedName>
  </definedNames>
  <calcPr calcId="145621"/>
</workbook>
</file>

<file path=xl/calcChain.xml><?xml version="1.0" encoding="utf-8"?>
<calcChain xmlns="http://schemas.openxmlformats.org/spreadsheetml/2006/main">
  <c r="I15" i="47" l="1"/>
  <c r="H15" i="47"/>
  <c r="G15" i="47"/>
  <c r="F15" i="47"/>
  <c r="E15" i="47"/>
  <c r="D15" i="47"/>
  <c r="C15" i="47"/>
  <c r="B15" i="47"/>
  <c r="D20" i="43" l="1"/>
  <c r="C20" i="43"/>
  <c r="B20" i="43"/>
  <c r="D10" i="43"/>
  <c r="D22" i="43" s="1"/>
  <c r="C10" i="43"/>
  <c r="C22" i="43" s="1"/>
  <c r="B10" i="43"/>
  <c r="B22" i="43" s="1"/>
  <c r="I24" i="39" l="1"/>
  <c r="H24" i="39"/>
  <c r="G24" i="39"/>
  <c r="F24" i="39"/>
  <c r="E24" i="39"/>
  <c r="D24" i="39"/>
  <c r="C24" i="39"/>
  <c r="B24" i="39"/>
  <c r="I12" i="39"/>
  <c r="I26" i="39" s="1"/>
  <c r="I27" i="39" s="1"/>
  <c r="H12" i="39"/>
  <c r="H26" i="39" s="1"/>
  <c r="H27" i="39" s="1"/>
  <c r="G12" i="39"/>
  <c r="G26" i="39" s="1"/>
  <c r="G27" i="39" s="1"/>
  <c r="F12" i="39"/>
  <c r="F26" i="39" s="1"/>
  <c r="F27" i="39" s="1"/>
  <c r="E12" i="39"/>
  <c r="E26" i="39" s="1"/>
  <c r="E27" i="39" s="1"/>
  <c r="D12" i="39"/>
  <c r="D26" i="39" s="1"/>
  <c r="D27" i="39" s="1"/>
  <c r="C12" i="39"/>
  <c r="C26" i="39" s="1"/>
  <c r="C27" i="39" s="1"/>
  <c r="B12" i="39"/>
  <c r="B26" i="39" s="1"/>
  <c r="B27" i="39" s="1"/>
  <c r="C30" i="1" l="1"/>
  <c r="D30" i="1"/>
  <c r="E30" i="1"/>
  <c r="F30" i="1"/>
  <c r="C31" i="1"/>
  <c r="D31" i="1"/>
  <c r="E31" i="1"/>
  <c r="F31" i="1"/>
  <c r="C32" i="1"/>
  <c r="D32" i="1"/>
  <c r="E32" i="1"/>
  <c r="F32" i="1"/>
  <c r="D29" i="1"/>
  <c r="E29" i="1"/>
  <c r="F29" i="1"/>
  <c r="C29" i="1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22" i="7"/>
  <c r="G15" i="7"/>
  <c r="G8" i="7"/>
  <c r="D8" i="7"/>
  <c r="F28" i="1"/>
  <c r="E28" i="1"/>
  <c r="D28" i="1"/>
  <c r="C28" i="1"/>
  <c r="G28" i="1" s="1"/>
  <c r="F23" i="1"/>
  <c r="E23" i="1"/>
  <c r="D23" i="1"/>
  <c r="C23" i="1"/>
  <c r="F18" i="1"/>
  <c r="E18" i="1"/>
  <c r="D18" i="1"/>
  <c r="C18" i="1"/>
  <c r="G18" i="1" s="1"/>
  <c r="F13" i="1"/>
  <c r="F33" i="1" s="1"/>
  <c r="E13" i="1"/>
  <c r="E33" i="1" s="1"/>
  <c r="D13" i="1"/>
  <c r="D33" i="1" s="1"/>
  <c r="C13" i="1"/>
  <c r="C33" i="1" s="1"/>
  <c r="F8" i="1"/>
  <c r="E8" i="1"/>
  <c r="D8" i="1"/>
  <c r="C8" i="1"/>
  <c r="C35" i="2"/>
  <c r="D35" i="2"/>
  <c r="E35" i="2"/>
  <c r="F35" i="2"/>
  <c r="C36" i="2"/>
  <c r="D36" i="2"/>
  <c r="E36" i="2"/>
  <c r="F36" i="2"/>
  <c r="C37" i="2"/>
  <c r="D37" i="2"/>
  <c r="E37" i="2"/>
  <c r="F37" i="2"/>
  <c r="D34" i="2"/>
  <c r="E34" i="2"/>
  <c r="F34" i="2"/>
  <c r="C34" i="2"/>
  <c r="G34" i="2"/>
  <c r="G21" i="2"/>
  <c r="G22" i="2"/>
  <c r="G24" i="2"/>
  <c r="G25" i="2"/>
  <c r="G26" i="2"/>
  <c r="G27" i="2"/>
  <c r="G29" i="2"/>
  <c r="G30" i="2"/>
  <c r="G31" i="2"/>
  <c r="G32" i="2"/>
  <c r="G5" i="2"/>
  <c r="G6" i="2"/>
  <c r="G7" i="2"/>
  <c r="G9" i="2"/>
  <c r="G10" i="2"/>
  <c r="G11" i="2"/>
  <c r="G12" i="2"/>
  <c r="G14" i="2"/>
  <c r="G15" i="2"/>
  <c r="G16" i="2"/>
  <c r="G17" i="2"/>
  <c r="G19" i="2"/>
  <c r="G20" i="2"/>
  <c r="G4" i="2"/>
  <c r="F33" i="2"/>
  <c r="E33" i="2"/>
  <c r="D33" i="2"/>
  <c r="C33" i="2"/>
  <c r="G33" i="2" s="1"/>
  <c r="F28" i="2"/>
  <c r="E28" i="2"/>
  <c r="D28" i="2"/>
  <c r="C28" i="2"/>
  <c r="G28" i="2" s="1"/>
  <c r="F23" i="2"/>
  <c r="E23" i="2"/>
  <c r="D23" i="2"/>
  <c r="C23" i="2"/>
  <c r="G23" i="2" s="1"/>
  <c r="F18" i="2"/>
  <c r="E18" i="2"/>
  <c r="D18" i="2"/>
  <c r="C18" i="2"/>
  <c r="G18" i="2" s="1"/>
  <c r="F13" i="2"/>
  <c r="E13" i="2"/>
  <c r="D13" i="2"/>
  <c r="C13" i="2"/>
  <c r="G13" i="2" s="1"/>
  <c r="D8" i="2"/>
  <c r="D38" i="2" s="1"/>
  <c r="E8" i="2"/>
  <c r="E38" i="2" s="1"/>
  <c r="F8" i="2"/>
  <c r="F38" i="2" s="1"/>
  <c r="C8" i="2"/>
  <c r="C38" i="2" s="1"/>
  <c r="G19" i="1"/>
  <c r="G20" i="1"/>
  <c r="G21" i="1"/>
  <c r="G22" i="1"/>
  <c r="G23" i="1"/>
  <c r="G24" i="1"/>
  <c r="G25" i="1"/>
  <c r="G26" i="1"/>
  <c r="G27" i="1"/>
  <c r="G9" i="1"/>
  <c r="G10" i="1"/>
  <c r="G11" i="1"/>
  <c r="G12" i="1"/>
  <c r="G13" i="1"/>
  <c r="G33" i="1" s="1"/>
  <c r="G14" i="1"/>
  <c r="G15" i="1"/>
  <c r="G16" i="1"/>
  <c r="G17" i="1"/>
  <c r="G5" i="1"/>
  <c r="G6" i="1"/>
  <c r="G7" i="1"/>
  <c r="G4" i="1"/>
  <c r="G8" i="1"/>
  <c r="C7" i="18"/>
  <c r="D7" i="18"/>
  <c r="E7" i="18"/>
  <c r="F7" i="18"/>
  <c r="B7" i="18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I62" i="6"/>
  <c r="B62" i="6"/>
  <c r="C31" i="6"/>
  <c r="D31" i="6"/>
  <c r="E31" i="6"/>
  <c r="H31" i="6"/>
  <c r="F31" i="6"/>
  <c r="B31" i="6"/>
  <c r="J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62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I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/>
  <c r="F62" i="5"/>
  <c r="B124" i="5"/>
  <c r="B93" i="5"/>
  <c r="B62" i="5"/>
  <c r="G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I31" i="5" s="1"/>
  <c r="B31" i="5"/>
  <c r="G31" i="5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H62" i="4"/>
  <c r="I62" i="4"/>
  <c r="J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36" i="2"/>
  <c r="G35" i="2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G37" i="2"/>
  <c r="G31" i="4"/>
  <c r="J31" i="4"/>
  <c r="G38" i="2" l="1"/>
  <c r="G8" i="2"/>
  <c r="G32" i="1"/>
  <c r="G31" i="1"/>
  <c r="G30" i="1"/>
  <c r="G29" i="1"/>
</calcChain>
</file>

<file path=xl/comments1.xml><?xml version="1.0" encoding="utf-8"?>
<comments xmlns="http://schemas.openxmlformats.org/spreadsheetml/2006/main">
  <authors>
    <author>Autor</author>
  </authors>
  <commentList>
    <comment ref="C29" author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sharedStrings.xml><?xml version="1.0" encoding="utf-8"?>
<sst xmlns="http://schemas.openxmlformats.org/spreadsheetml/2006/main" count="1404" uniqueCount="392">
  <si>
    <t>občania SR</t>
  </si>
  <si>
    <t>cudzinci</t>
  </si>
  <si>
    <t>stupeň</t>
  </si>
  <si>
    <t>1+2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</si>
  <si>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</si>
  <si>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</si>
  <si>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</si>
  <si>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</si>
  <si>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</si>
  <si>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</si>
  <si>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</si>
  <si>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</si>
  <si>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</si>
  <si>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</si>
  <si>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</si>
  <si>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</si>
  <si>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</si>
  <si>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</si>
  <si>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</si>
  <si>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</si>
  <si>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</si>
  <si>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</si>
  <si>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</si>
  <si>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</si>
  <si>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</si>
  <si>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</si>
  <si>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</si>
  <si>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</si>
  <si>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</si>
  <si>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</si>
  <si>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</si>
  <si>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</si>
  <si>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</si>
  <si>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</si>
  <si>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</si>
  <si>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</si>
  <si>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</si>
  <si>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</si>
  <si>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</si>
  <si>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</si>
  <si>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</si>
  <si>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</si>
  <si>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</si>
  <si>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</si>
  <si>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</si>
  <si>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</si>
  <si>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</si>
  <si>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</si>
  <si>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</si>
  <si>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</si>
  <si>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</si>
  <si>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</si>
  <si>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</si>
  <si>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</si>
  <si>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</si>
  <si>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</si>
  <si>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</si>
  <si>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</si>
  <si>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Študijný odbor</t>
  </si>
  <si>
    <t>Záverečná práca</t>
  </si>
  <si>
    <t>Počet predložených záverečných prác</t>
  </si>
  <si>
    <t xml:space="preserve">Počet obhájených </t>
  </si>
  <si>
    <t>Jazyky</t>
  </si>
  <si>
    <t>Skratka titulu</t>
  </si>
  <si>
    <t>Spojený 1. a 2. stupeň</t>
  </si>
  <si>
    <t>Pozastavené práva</t>
  </si>
  <si>
    <t>Dátum pozastavenia</t>
  </si>
  <si>
    <t>Odbor</t>
  </si>
  <si>
    <t>ktorým bolo školné odpustené</t>
  </si>
  <si>
    <t>ktorým bolo školné znížené</t>
  </si>
  <si>
    <t>cudzincov, ktorí uhrádzajú školné</t>
  </si>
  <si>
    <t>ktorým vznikla povinnosť uhradiť školné v externej forme</t>
  </si>
  <si>
    <t>ktorým vznikla povinnosť uhradiť školné za prekročenie štandardnej dĺžky štúdia</t>
  </si>
  <si>
    <t>Tabuľka č. 1: Počet študentov vysokej školy k 31. 10. 2011</t>
  </si>
  <si>
    <t>Tabuľka č. 3a: Prijímacie konanie na študijné programy v prvom stupni a v spojenom prvom a druhom stupni v roku 2011</t>
  </si>
  <si>
    <t>Tabuľla č. 3b: Prijímacie konanie na študijné programy v druhom stupni v roku 2011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</si>
  <si>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</si>
  <si>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</si>
  <si>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2011</t>
  </si>
  <si>
    <t>ktorým vznikla v ak. roku 2010/2011 povinnosť uhradiť školné</t>
  </si>
  <si>
    <t>z toho počet študentov,</t>
  </si>
  <si>
    <t>Forma</t>
  </si>
  <si>
    <t>Z toho počet uchádzačov, ktorí získali stredoškolské vzdelanie v zahraničí</t>
  </si>
  <si>
    <t>Študijný program</t>
  </si>
  <si>
    <t>Dátum odňatia alebo skončenia platnosti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</si>
  <si>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</si>
  <si>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</si>
  <si>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</si>
  <si>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</si>
  <si>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</si>
  <si>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</si>
  <si>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Tabuľka č. 4: Počet študentov uhrádzajúcich školné (ak. rok 2010/20011)</t>
  </si>
  <si>
    <t>Dátum odňatia práva alebo skončenia platnosti</t>
  </si>
  <si>
    <t>Odňaté práva, alebo skončenie platnosti priznaného práva</t>
  </si>
  <si>
    <t>Tabuľka č. 2: Počet študentov, ktorí riadne skončili štúdium v akademickom roku 2010/2011</t>
  </si>
  <si>
    <t>spolu podľa stupňov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</si>
  <si>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</si>
  <si>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</si>
  <si>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</si>
  <si>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</si>
  <si>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>Spolu podľa stupňov</t>
  </si>
  <si>
    <t>Spolu denná forma</t>
  </si>
  <si>
    <t>Spolu externá forma</t>
  </si>
  <si>
    <t>obe formy spolu</t>
  </si>
  <si>
    <t>Bakalárska</t>
  </si>
  <si>
    <t>Diplomová</t>
  </si>
  <si>
    <t xml:space="preserve">Dizertačná </t>
  </si>
  <si>
    <t>Rigorózna</t>
  </si>
  <si>
    <t>Tabuľka č. 12: Informácie o záverečných prácach a rigoróznych prácach predložených na obhajobu v roku 2011</t>
  </si>
  <si>
    <t>Fakulta špeciálnej techniky</t>
  </si>
  <si>
    <t>Fakulta priemyselných technológií</t>
  </si>
  <si>
    <t>Fakulta sociálno-ekonomických vzťahov</t>
  </si>
  <si>
    <t>Fakula zdravotníctva</t>
  </si>
  <si>
    <t>Celouniverzitné pracovisko</t>
  </si>
  <si>
    <t>Spolu Fakulta špeciálnej techniky</t>
  </si>
  <si>
    <t>Spolu Fakulta priemyselných technológií</t>
  </si>
  <si>
    <t>Spolu Fakulta sociálno-ekonomických vzťahov</t>
  </si>
  <si>
    <t>Spolu Fakulta zdravotníctva</t>
  </si>
  <si>
    <t>Spolu Celouniverzitné pracovisko</t>
  </si>
  <si>
    <t>Fakulta mechatroniky</t>
  </si>
  <si>
    <t>Spolu Fakulta mechatroniky</t>
  </si>
  <si>
    <t>Fakulta zdravotníctva</t>
  </si>
  <si>
    <t>Spolu TnUAD</t>
  </si>
  <si>
    <t>manažérstvo kvality produkcie</t>
  </si>
  <si>
    <t>denná</t>
  </si>
  <si>
    <t>slovenský</t>
  </si>
  <si>
    <t>Bc.</t>
  </si>
  <si>
    <t>externá</t>
  </si>
  <si>
    <t>chemické technológie</t>
  </si>
  <si>
    <t>environmentálne a chemické technológie</t>
  </si>
  <si>
    <t>materiály</t>
  </si>
  <si>
    <t>materiálová technológia</t>
  </si>
  <si>
    <t>textilná technológia a návrhárstvo</t>
  </si>
  <si>
    <t>verejná správa a regionálny rozvoj</t>
  </si>
  <si>
    <t>verejná správa</t>
  </si>
  <si>
    <t>ľudské zdroje a personálny manažment</t>
  </si>
  <si>
    <t>údržba strojov a zariadení</t>
  </si>
  <si>
    <t>servis a opravy automobilov</t>
  </si>
  <si>
    <t>strojárstvo</t>
  </si>
  <si>
    <t>špeciálna strojárska technika</t>
  </si>
  <si>
    <t>laboratórne vyšetrovacie metódy v zdravotníctve</t>
  </si>
  <si>
    <t>ošetrovateľstvo</t>
  </si>
  <si>
    <t>fyzioterapia</t>
  </si>
  <si>
    <t>Univerzitné pracovisko</t>
  </si>
  <si>
    <t>politológia</t>
  </si>
  <si>
    <t>mechanizmy špeciálnej techniky</t>
  </si>
  <si>
    <t>materiálové inžinierstvo</t>
  </si>
  <si>
    <t>Ing.</t>
  </si>
  <si>
    <t>Mgr.</t>
  </si>
  <si>
    <t>údržba špeciálnej mobilnej techniky</t>
  </si>
  <si>
    <t>politológia*</t>
  </si>
  <si>
    <t>PhD.</t>
  </si>
  <si>
    <t>strojárske technológie a materiály</t>
  </si>
  <si>
    <t>anorganická technológia a materiály</t>
  </si>
  <si>
    <t>anorganické technológie a nekovové materiály</t>
  </si>
  <si>
    <t>* k 1.9.2010 pozastavené práva</t>
  </si>
  <si>
    <t>kvalita produkcie</t>
  </si>
  <si>
    <t>2010/2011</t>
  </si>
  <si>
    <t>2008/2009</t>
  </si>
  <si>
    <t>2009/2010</t>
  </si>
  <si>
    <t>2007/2008</t>
  </si>
  <si>
    <t>2006/2007</t>
  </si>
  <si>
    <t>2005/2006</t>
  </si>
  <si>
    <t>Tabuľka č. 7: Zoznam predložených návrhov na vymenovanie za profesora v roku 2011</t>
  </si>
  <si>
    <t>P.č.</t>
  </si>
  <si>
    <t>Meno a priezvisko</t>
  </si>
  <si>
    <t>Dátum začiatku konania</t>
  </si>
  <si>
    <t>Dátum predloženia ministrovi</t>
  </si>
  <si>
    <t>Zamestnanec vysokej školy (áno/nie)</t>
  </si>
  <si>
    <t>Darina Ondrušová</t>
  </si>
  <si>
    <t>5.2.26 materiály</t>
  </si>
  <si>
    <t>áno</t>
  </si>
  <si>
    <t>Inauguračné konanie</t>
  </si>
  <si>
    <t>V tom počet žiadostí mimo vysokej školy</t>
  </si>
  <si>
    <t>Počet neskončených konaní: stav k 1.1.2011</t>
  </si>
  <si>
    <t>Počet neskončených konaní: stav k 31.12.2011</t>
  </si>
  <si>
    <t>Počet riadne skončených konaní k 31.12.2011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</si>
  <si>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</si>
  <si>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</si>
  <si>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</si>
  <si>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</si>
  <si>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1 neschválila návrh VR</t>
  </si>
  <si>
    <t>Celkový počet predložených návrhov</t>
  </si>
  <si>
    <t>Priemerný vek uchádzačov</t>
  </si>
  <si>
    <t>Tabuľka č. 8: Zoznam vymenovaných docentov za rok 2011</t>
  </si>
  <si>
    <t>Dátum udelenia titulu</t>
  </si>
  <si>
    <t>Milan Olšovský</t>
  </si>
  <si>
    <t>Marta Kianicová</t>
  </si>
  <si>
    <t>Habilitačné konanie</t>
  </si>
  <si>
    <t>Celkový počet vymenovaných docentov</t>
  </si>
  <si>
    <t>Priemerný vek</t>
  </si>
  <si>
    <t>Tabuľka č. 11: Prehľad akademických mobilít - zamestnanci v akademickom roku 2010/2011 a porovnanie s akademickým rokom 2009/2010</t>
  </si>
  <si>
    <t>V roku 2010/2011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</si>
  <si>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</si>
  <si>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</si>
  <si>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</si>
  <si>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</si>
  <si>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programy ES</t>
  </si>
  <si>
    <t>NŠP</t>
  </si>
  <si>
    <t>iné (CEEPUS, NIL, ..)</t>
  </si>
  <si>
    <t>TNUAD (PLT)</t>
  </si>
  <si>
    <t>TNUAD(rektorát)</t>
  </si>
  <si>
    <t>FSEV</t>
  </si>
  <si>
    <t>FŠT</t>
  </si>
  <si>
    <t>FPT</t>
  </si>
  <si>
    <t>FM</t>
  </si>
  <si>
    <t>FZ</t>
  </si>
  <si>
    <t>V roku 2009/2010</t>
  </si>
  <si>
    <t>rozdiel</t>
  </si>
  <si>
    <t xml:space="preserve">rozdiel v % </t>
  </si>
  <si>
    <t>spolu</t>
  </si>
  <si>
    <t>Tabuľka č. 10: Kvalifikačná štruktúra vysokoškolských učiteľov</t>
  </si>
  <si>
    <t>Evidenčný prepočítaný počet vysokoškolských učiteľov k 31. 10. 2011</t>
  </si>
  <si>
    <t>Profesori, docenti s DrSc.</t>
  </si>
  <si>
    <t>Docenti, bez DrSc.</t>
  </si>
  <si>
    <t>Učitelia s DrSc.</t>
  </si>
  <si>
    <t>Ostatní s vedeckou hodnosťou</t>
  </si>
  <si>
    <t>Ostatní bez vedeckej hodnosti</t>
  </si>
  <si>
    <t>CUP a VILA</t>
  </si>
  <si>
    <t>podiel v %</t>
  </si>
  <si>
    <t>v roku 2010</t>
  </si>
  <si>
    <t>rozdiel v %</t>
  </si>
  <si>
    <t>Evidenčný prepočítaný počet vysokoškolských učiteľov k 31. 12. 2011</t>
  </si>
  <si>
    <t>Docenti, bez DrSc</t>
  </si>
  <si>
    <t xml:space="preserve"> podiel v %</t>
  </si>
  <si>
    <t>v roku 2008</t>
  </si>
  <si>
    <t>Zdroj: MŠ SR</t>
  </si>
  <si>
    <t>Tabuľka č. 13: Publikačná činnosť vysokej školy za rok 2011 a porovnanie s rokom 2010</t>
  </si>
  <si>
    <t>V roku 2011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</si>
  <si>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</si>
  <si>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</si>
  <si>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</si>
  <si>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</si>
  <si>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</si>
  <si>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</si>
  <si>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</si>
  <si>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Ostatné</t>
  </si>
  <si>
    <t>VILA</t>
  </si>
  <si>
    <t>POLIT</t>
  </si>
  <si>
    <t>V roku 2010</t>
  </si>
  <si>
    <t>Rozdiel</t>
  </si>
  <si>
    <t>Rozdiel v %</t>
  </si>
  <si>
    <t>Tabuľka č. 14: Umelecká činnosť vysokej školy za rok 2011 a porovnanie s rokom 2010</t>
  </si>
  <si>
    <t>Kategória fakulta</t>
  </si>
  <si>
    <t>Z**</t>
  </si>
  <si>
    <t>Y**</t>
  </si>
  <si>
    <t>X**</t>
  </si>
  <si>
    <t>Tabuľka č. 18: Zoznam priznaných práv uskutočňovať habilitačné konanie a konanie na vymenúvanie profesorov - pozastavenie, odňatie alebo skončenie platnosti priznaného práva k 31. 12. 2011</t>
  </si>
  <si>
    <t>Tabuľka č. 17: Zoznam priznaných práv uskutočňovať habilitačné konanie a konanie na vymenúvanie profesorov  k 31. 12. 2011</t>
  </si>
  <si>
    <t>Tabuľka č. 16: Zoznam akreditovaných študijných programov - pozastavenie práva, odňatie práva alebo skončenie platnosti priznaného práva k 31. 12.  2011</t>
  </si>
  <si>
    <t>Tabuľka č. 15: Zoznam akreditovaných študijných programov ponúkaných
 k 01. 09. 2011</t>
  </si>
  <si>
    <t>Tabuľka č. 5: Podiel riadne skončených štúdií na celkovom počte začatých štúdií v danom akademickom roku k 31. 12. 2011</t>
  </si>
  <si>
    <t>Tabuľka č. 1a: Vývoj počtu študentov (stav k 31. 10. daného roka)</t>
  </si>
  <si>
    <t>Tabuľka č. 19: Finančné prostriedky na výskumné projekty získané v roku 2011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</si>
  <si>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</si>
  <si>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</si>
  <si>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</si>
  <si>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</si>
  <si>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</si>
  <si>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</si>
  <si>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</si>
  <si>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</si>
  <si>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</si>
  <si>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</si>
  <si>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</si>
  <si>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VEGA</t>
  </si>
  <si>
    <t>G</t>
  </si>
  <si>
    <t>D</t>
  </si>
  <si>
    <t>1/530/11</t>
  </si>
  <si>
    <t>Vavro Ján, prof., Ing. PhD.</t>
  </si>
  <si>
    <t>Identifikácia a šírenie vád v pneumatikách u nákladných automobilov pri dynamickom zaťažení</t>
  </si>
  <si>
    <t>2011-2013</t>
  </si>
  <si>
    <t>2/0062/09</t>
  </si>
  <si>
    <t>Sroková Iva, doc. Ing., CSc.</t>
  </si>
  <si>
    <t>Prírodné a cielene hydrofobizované polysacharidy s antioxidačnými a asociatívnymi vlastnosťami</t>
  </si>
  <si>
    <t>2009-2012</t>
  </si>
  <si>
    <t>REK</t>
  </si>
  <si>
    <t>1/0206/11</t>
  </si>
  <si>
    <t>Galusek Dušan, doc., Ing., PhD.</t>
  </si>
  <si>
    <t>Mechanizmy a kinetika korózie biomateriálov pre zubné náhrady</t>
  </si>
  <si>
    <t>1/0559/11</t>
  </si>
  <si>
    <t>Plško Alfonz, doc., Ing., CSc.</t>
  </si>
  <si>
    <t>Nanokompozitné vrstvy pripravené metódou sól-gél</t>
  </si>
  <si>
    <t>1/0330/09</t>
  </si>
  <si>
    <t>Liška Marek, prof., Ing., DrSc.</t>
  </si>
  <si>
    <t>Štruktúra a vlastnosti oxidových skiel - termodynamické modely, vibračná spektroskopia a molekulová dynamika</t>
  </si>
  <si>
    <t>2009-2011</t>
  </si>
  <si>
    <t>1/0603/09</t>
  </si>
  <si>
    <t>Klement Róbert, Ing., PhD.</t>
  </si>
  <si>
    <t>Sklené a sklokeramické materiály na báze aluminátov vzácnych zemín s výnimočnými mechanickými a optickými vlastnosťami</t>
  </si>
  <si>
    <t>1/0594/11</t>
  </si>
  <si>
    <t>Jankacká Katarína, Ing., PhD.</t>
  </si>
  <si>
    <t>Vplyv podpornej politiky na vybrané ekonomické ukazovatele poľnohospodárskych podnikov v SR</t>
  </si>
  <si>
    <t>2/0153/10</t>
  </si>
  <si>
    <t>Áč Vladimír, doc., Ing., CSc</t>
  </si>
  <si>
    <t>Rtg zobrazovanie a optika založené najmä na komplexnom indexe lomu</t>
  </si>
  <si>
    <t>2010-2012</t>
  </si>
  <si>
    <t>KEGA</t>
  </si>
  <si>
    <t>3/7414/09</t>
  </si>
  <si>
    <t>Nové metódy a prístupy experimentálnej mechaniky pri identifikácií vád a porúch výrobkov</t>
  </si>
  <si>
    <t>002TnUAD-4/2011</t>
  </si>
  <si>
    <t>Lizák Pavol, doc. Ing., PhD.</t>
  </si>
  <si>
    <t>Analýza komfortu v odevnom dizajne</t>
  </si>
  <si>
    <t>009TnUAD-4/2011</t>
  </si>
  <si>
    <t>prof. Ing. Kristina Zgodavova, PhD.</t>
  </si>
  <si>
    <t>KREATÍVNE LABORATÓRNE VYUČOVANIE NA TECHNICKÝCH FAKULTÁCH [CRELABTE]</t>
  </si>
  <si>
    <t>3/7266/09</t>
  </si>
  <si>
    <t xml:space="preserve">Ráček Vladimír, prof., Ing. DrSc. </t>
  </si>
  <si>
    <t>Logisticko pedagogické pracovisko distribuovaných systémov riadenia s on-line prístupom</t>
  </si>
  <si>
    <t>3/7285/09</t>
  </si>
  <si>
    <t>Barborák Oto, doc., Ing., PhD.</t>
  </si>
  <si>
    <t xml:space="preserve"> Integrácia obsahu a tvorba vysokoškolskej učebnice „Špecializované robotické systémy</t>
  </si>
  <si>
    <t>VÚEZ, a. s.</t>
  </si>
  <si>
    <t>O</t>
  </si>
  <si>
    <t>chemická analýza skelnej izolácie a vývoj metódy tavenia skla</t>
  </si>
  <si>
    <t>2010-2013</t>
  </si>
  <si>
    <t>Tabuľka č. 20: Finančné prostriedky na ostatné (nevýskumné) projekty získané v roku 2011</t>
  </si>
  <si>
    <t>APVV</t>
  </si>
  <si>
    <t>SK-CZ-0090-09</t>
  </si>
  <si>
    <t>Molekulová dynamika kremičitanových, hlinitanových a fosforečnanových skiel</t>
  </si>
  <si>
    <t>LPP-0156-09</t>
  </si>
  <si>
    <t>Recyklácia odpadu zo sklárskych vaní</t>
  </si>
  <si>
    <t>SK-PL-0044-09</t>
  </si>
  <si>
    <t>Sroková Iva, doc., Ing., CSc.</t>
  </si>
  <si>
    <t>Nové environmentálne vhodné využitie biopolymérov z obnoviteľných surovín pre chemické špeciality</t>
  </si>
  <si>
    <t>SAAIC</t>
  </si>
  <si>
    <t>Z</t>
  </si>
  <si>
    <t>10201-0575/TRENCIN01</t>
  </si>
  <si>
    <t>Kneppo Ivan, prof., Ing. DrSc.</t>
  </si>
  <si>
    <t>Mobilita študentov a pracovníkov VŠ v akad. roku 2010/2011 v rámci LPP Erasmus</t>
  </si>
  <si>
    <t>2010-2011</t>
  </si>
  <si>
    <t>11201-1686/TRENCIN01</t>
  </si>
  <si>
    <t>Mobilita študentov a pracovníkov VŠ v akad. roku 2011/2012 v rámci LPP Erasmus</t>
  </si>
  <si>
    <t>2011-2012</t>
  </si>
  <si>
    <t>ITMS 26250120014</t>
  </si>
  <si>
    <t>Modernizácia infraštruktúry Trenčianskej univerzity A. Dubčeka v Trenčíne</t>
  </si>
  <si>
    <t>318663/37490</t>
  </si>
  <si>
    <t>1449265/170502</t>
  </si>
  <si>
    <t>EÚ/ŠR</t>
  </si>
  <si>
    <t>ITMS 26110230009</t>
  </si>
  <si>
    <t xml:space="preserve">Digitalizácia TnUAD: Rozvoj inovatívnych foriem vzdelávania a skvalitnenie </t>
  </si>
  <si>
    <t>206097,39/24246,88</t>
  </si>
  <si>
    <t>ITMS 22410420008</t>
  </si>
  <si>
    <t>Bielokarpatská sklárska výskumno-vývojová a vzdelávacia základňa</t>
  </si>
  <si>
    <t>207999/5112</t>
  </si>
  <si>
    <t>Tabuľka č. 6: Prehľad akademických mobilít - študenti v akademickom roku 2009/2010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</si>
  <si>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</si>
  <si>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</si>
  <si>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</si>
  <si>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</si>
  <si>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štúdium</t>
  </si>
  <si>
    <t xml:space="preserve">FSEV - 18 PLT -11       FM-2         FŠT 1           FPT 1  </t>
  </si>
  <si>
    <t>FSEV - 79.5 PLT - 52     FM - 8.25  FŠT - 4.5   FPT 4.5</t>
  </si>
  <si>
    <t>FSEV - 3 štud.</t>
  </si>
  <si>
    <t xml:space="preserve">FSEV 12    FPT 1          FM 2 </t>
  </si>
  <si>
    <t>FSEV - 36 FPT -7</t>
  </si>
  <si>
    <t>FM - 20</t>
  </si>
  <si>
    <t>stáž</t>
  </si>
  <si>
    <t>FSEV - 11  FM - 3        FŠT - 3      FPT 2</t>
  </si>
  <si>
    <t>FSEV - 36.5 FM - 10     FPT - 12.25 FŠT-9.75</t>
  </si>
  <si>
    <t>FPT 1</t>
  </si>
  <si>
    <t>FPT - 3</t>
  </si>
  <si>
    <t>v roku 2008/2009</t>
  </si>
  <si>
    <t>FSEV - 18 PLT -3                          FPT - 4</t>
  </si>
  <si>
    <t>FSEV - 93.75 PLT - 15.5       FPT 20.75</t>
  </si>
  <si>
    <t>FSEV - 7    FPT 2          FM 1          FŠT - 1</t>
  </si>
  <si>
    <t>FSEV - 40 FPT -18.5</t>
  </si>
  <si>
    <t>FM - 10     FŠT - 10</t>
  </si>
  <si>
    <t>FSEV - 13  FM - 5        FŠT - 2      FPT 2         PLT 2</t>
  </si>
  <si>
    <t>FSEV - 45.75 FM - 18     FPT - 6.75 FŠT-8        PLT - 6</t>
  </si>
  <si>
    <t>09. 05. 2011</t>
  </si>
  <si>
    <t>Tabuľka č. 9: Výberové konania na miesta vysokoškolských učiteľov uskutočnené v roku 2011</t>
  </si>
  <si>
    <t>Funkcia</t>
  </si>
  <si>
    <t>Počet vyhlásených výberových konaní</t>
  </si>
  <si>
    <t>Priemerný počet uchádzačov na obsadenie pozície</t>
  </si>
  <si>
    <t>Priemerný počet uchádzačov, ktorý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</si>
  <si>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</si>
  <si>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</si>
  <si>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</si>
  <si>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</si>
  <si>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</si>
  <si>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 xml:space="preserve"> Profesora</t>
  </si>
  <si>
    <t xml:space="preserve"> Docenta</t>
  </si>
  <si>
    <t>Počet miest obsadených bez výberového konania</t>
  </si>
  <si>
    <t>Zamestnanec</t>
  </si>
  <si>
    <t>Fyzický počet</t>
  </si>
  <si>
    <t>Vyjadrené úväzkom</t>
  </si>
  <si>
    <t>VŠ učiteľ nad 65 rokov</t>
  </si>
  <si>
    <t>Ostatní</t>
  </si>
  <si>
    <t xml:space="preserve"> Zdroj: VŠ</t>
  </si>
  <si>
    <t>Tabuľková príloha
  k  Výročnej  správe   o  činnosti  TnUAD  za  rok 2011</t>
  </si>
  <si>
    <t>titl.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</si>
</sst>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4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/>
    <xf numFmtId="0" fontId="5" fillId="0" borderId="0" xfId="0" applyFont="1" applyAlignment="1">
      <alignment vertical="center" wrapText="1"/>
    </xf>
    <xf numFmtId="0" fontId="1" fillId="0" borderId="0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/>
    <xf numFmtId="164" fontId="6" fillId="2" borderId="1" xfId="0" applyNumberFormat="1" applyFon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0" fontId="3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1" xfId="0" applyFont="1" applyFill="1" applyBorder="1" applyAlignment="1">
      <alignment wrapText="1"/>
    </xf>
    <xf numFmtId="164" fontId="0" fillId="0" borderId="3" xfId="0" applyNumberFormat="1" applyBorder="1"/>
    <xf numFmtId="164" fontId="0" fillId="0" borderId="3" xfId="0" applyNumberFormat="1" applyFill="1" applyBorder="1"/>
    <xf numFmtId="164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/>
    <xf numFmtId="0" fontId="0" fillId="0" borderId="1" xfId="0" applyBorder="1" applyAlignment="1">
      <alignment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9" xfId="0" applyBorder="1"/>
    <xf numFmtId="14" fontId="0" fillId="0" borderId="3" xfId="0" applyNumberFormat="1" applyBorder="1"/>
    <xf numFmtId="0" fontId="0" fillId="0" borderId="3" xfId="0" applyBorder="1" applyAlignment="1"/>
    <xf numFmtId="0" fontId="0" fillId="0" borderId="1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3" xfId="0" applyFont="1" applyBorder="1"/>
    <xf numFmtId="0" fontId="0" fillId="0" borderId="17" xfId="0" applyBorder="1"/>
    <xf numFmtId="0" fontId="0" fillId="0" borderId="8" xfId="0" applyBorder="1"/>
    <xf numFmtId="0" fontId="3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3" xfId="0" applyFont="1" applyFill="1" applyBorder="1" applyAlignment="1">
      <alignment vertical="center" wrapText="1"/>
    </xf>
    <xf numFmtId="0" fontId="0" fillId="0" borderId="9" xfId="0" applyFill="1" applyBorder="1"/>
    <xf numFmtId="0" fontId="0" fillId="0" borderId="3" xfId="0" applyFill="1" applyBorder="1"/>
    <xf numFmtId="14" fontId="0" fillId="0" borderId="3" xfId="0" applyNumberFormat="1" applyFill="1" applyBorder="1"/>
    <xf numFmtId="0" fontId="0" fillId="0" borderId="3" xfId="0" applyFill="1" applyBorder="1" applyAlignment="1"/>
    <xf numFmtId="14" fontId="0" fillId="0" borderId="1" xfId="0" applyNumberFormat="1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/>
    <xf numFmtId="0" fontId="3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0" fillId="0" borderId="17" xfId="0" applyFill="1" applyBorder="1"/>
    <xf numFmtId="0" fontId="0" fillId="0" borderId="8" xfId="0" applyFill="1" applyBorder="1"/>
    <xf numFmtId="0" fontId="3" fillId="0" borderId="1" xfId="0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/>
    <xf numFmtId="0" fontId="0" fillId="0" borderId="13" xfId="0" applyFill="1" applyBorder="1" applyAlignment="1">
      <alignment horizontal="right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wrapText="1" shrinkToFit="1"/>
    </xf>
    <xf numFmtId="0" fontId="0" fillId="0" borderId="0" xfId="0" applyBorder="1" applyAlignment="1">
      <alignment wrapText="1"/>
    </xf>
    <xf numFmtId="0" fontId="3" fillId="0" borderId="1" xfId="0" applyFont="1" applyBorder="1" applyAlignment="1"/>
    <xf numFmtId="0" fontId="14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0" xfId="0" applyFont="1" applyBorder="1"/>
    <xf numFmtId="0" fontId="18" fillId="0" borderId="0" xfId="0" applyFont="1"/>
    <xf numFmtId="0" fontId="17" fillId="0" borderId="0" xfId="0" applyFont="1"/>
    <xf numFmtId="0" fontId="18" fillId="0" borderId="0" xfId="0" applyFont="1" applyBorder="1"/>
    <xf numFmtId="0" fontId="17" fillId="0" borderId="3" xfId="0" applyFont="1" applyBorder="1"/>
    <xf numFmtId="0" fontId="17" fillId="0" borderId="0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M3" sqref="M3"/>
    </sheetView>
  </sheetViews>
  <sheetFormatPr defaultRowHeight="15.75" x14ac:dyDescent="0.25"/>
  <sheetData>
    <row r="1" spans="1:9" ht="120.75" customHeight="1" x14ac:dyDescent="0.25">
      <c r="A1" s="201" t="s">
        <v>390</v>
      </c>
      <c r="B1" s="202"/>
      <c r="C1" s="202"/>
      <c r="D1" s="202"/>
      <c r="E1" s="202"/>
      <c r="F1" s="202"/>
      <c r="G1" s="202"/>
      <c r="H1" s="202"/>
      <c r="I1" s="202"/>
    </row>
    <row r="2" spans="1:9" ht="61.5" customHeight="1" x14ac:dyDescent="0.2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61.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61.5" customHeight="1" x14ac:dyDescent="0.85">
      <c r="A4" s="200"/>
      <c r="B4" s="200"/>
      <c r="C4" s="200"/>
      <c r="D4" s="200"/>
      <c r="E4" s="200"/>
      <c r="F4" s="200"/>
      <c r="G4" s="200"/>
      <c r="H4" s="200"/>
      <c r="I4" s="200"/>
    </row>
    <row r="5" spans="1:9" ht="61.5" x14ac:dyDescent="0.85">
      <c r="A5" s="200"/>
      <c r="B5" s="200"/>
      <c r="C5" s="200"/>
      <c r="D5" s="200"/>
      <c r="E5" s="200"/>
      <c r="F5" s="200"/>
      <c r="G5" s="200"/>
      <c r="H5" s="200"/>
      <c r="I5" s="200"/>
    </row>
    <row r="6" spans="1:9" ht="61.5" x14ac:dyDescent="0.85">
      <c r="A6" s="200"/>
      <c r="B6" s="200"/>
      <c r="C6" s="200"/>
      <c r="D6" s="200"/>
      <c r="E6" s="200"/>
      <c r="F6" s="200"/>
      <c r="G6" s="200"/>
      <c r="H6" s="200"/>
      <c r="I6" s="200"/>
    </row>
  </sheetData>
  <mergeCells count="4">
    <mergeCell ref="A4:I4"/>
    <mergeCell ref="A5:I5"/>
    <mergeCell ref="A6:I6"/>
    <mergeCell ref="A1:I3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4" sqref="L14"/>
    </sheetView>
  </sheetViews>
  <sheetFormatPr defaultRowHeight="15.75" x14ac:dyDescent="0.25"/>
  <cols>
    <col min="2" max="2" width="10.375" customWidth="1"/>
    <col min="3" max="3" width="12.5" customWidth="1"/>
    <col min="7" max="7" width="10.25" customWidth="1"/>
  </cols>
  <sheetData>
    <row r="1" spans="1:9" ht="16.5" x14ac:dyDescent="0.3">
      <c r="A1" s="230" t="s">
        <v>345</v>
      </c>
      <c r="B1" s="253"/>
      <c r="C1" s="253"/>
      <c r="D1" s="253"/>
      <c r="E1" s="253"/>
      <c r="F1" s="253"/>
      <c r="G1" s="253"/>
      <c r="H1" s="253"/>
      <c r="I1" s="25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255" t="s">
        <v>35</v>
      </c>
      <c r="B3" s="255" t="s">
        <v>346</v>
      </c>
      <c r="C3" s="257" t="s">
        <v>347</v>
      </c>
      <c r="D3" s="258"/>
      <c r="E3" s="259"/>
      <c r="F3" s="255" t="s">
        <v>348</v>
      </c>
      <c r="G3" s="257" t="s">
        <v>349</v>
      </c>
      <c r="H3" s="258"/>
      <c r="I3" s="259"/>
    </row>
    <row r="4" spans="1:9" ht="47.25" x14ac:dyDescent="0.25">
      <c r="A4" s="256"/>
      <c r="B4" s="256"/>
      <c r="C4" s="188" t="s">
        <v>197</v>
      </c>
      <c r="D4" s="188" t="s">
        <v>198</v>
      </c>
      <c r="E4" s="188" t="s">
        <v>199</v>
      </c>
      <c r="F4" s="256"/>
      <c r="G4" s="188" t="s">
        <v>197</v>
      </c>
      <c r="H4" s="188" t="s">
        <v>198</v>
      </c>
      <c r="I4" s="188" t="s">
        <v>199</v>
      </c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 t="s">
        <v>210</v>
      </c>
      <c r="B9" s="3">
        <v>55</v>
      </c>
      <c r="C9" s="3">
        <v>217.25</v>
      </c>
      <c r="D9" s="3">
        <v>25</v>
      </c>
      <c r="E9" s="3">
        <v>0</v>
      </c>
      <c r="F9" s="3">
        <v>16</v>
      </c>
      <c r="G9" s="3">
        <v>46</v>
      </c>
      <c r="H9" s="3">
        <v>0</v>
      </c>
      <c r="I9" s="3">
        <v>20</v>
      </c>
    </row>
    <row r="10" spans="1:9" ht="78.75" x14ac:dyDescent="0.25">
      <c r="A10" s="189" t="s">
        <v>350</v>
      </c>
      <c r="B10" s="190" t="s">
        <v>351</v>
      </c>
      <c r="C10" s="190" t="s">
        <v>352</v>
      </c>
      <c r="D10" s="189" t="s">
        <v>353</v>
      </c>
      <c r="E10" s="189"/>
      <c r="F10" s="190" t="s">
        <v>354</v>
      </c>
      <c r="G10" s="190" t="s">
        <v>355</v>
      </c>
      <c r="H10" s="189"/>
      <c r="I10" s="189" t="s">
        <v>356</v>
      </c>
    </row>
    <row r="11" spans="1:9" ht="63" x14ac:dyDescent="0.25">
      <c r="A11" s="189" t="s">
        <v>357</v>
      </c>
      <c r="B11" s="191" t="s">
        <v>358</v>
      </c>
      <c r="C11" s="190" t="s">
        <v>359</v>
      </c>
      <c r="D11" s="189"/>
      <c r="E11" s="189"/>
      <c r="F11" s="189" t="s">
        <v>360</v>
      </c>
      <c r="G11" s="189" t="s">
        <v>361</v>
      </c>
      <c r="H11" s="189"/>
      <c r="I11" s="189"/>
    </row>
    <row r="12" spans="1:9" x14ac:dyDescent="0.25">
      <c r="A12" s="189" t="s">
        <v>362</v>
      </c>
      <c r="B12" s="189">
        <v>49</v>
      </c>
      <c r="C12" s="189">
        <v>214.5</v>
      </c>
      <c r="D12" s="189">
        <v>0</v>
      </c>
      <c r="E12" s="189">
        <v>0</v>
      </c>
      <c r="F12" s="189">
        <v>11</v>
      </c>
      <c r="G12" s="189">
        <v>58.5</v>
      </c>
      <c r="H12" s="189">
        <v>0</v>
      </c>
      <c r="I12" s="189">
        <v>20</v>
      </c>
    </row>
    <row r="13" spans="1:9" ht="63" x14ac:dyDescent="0.25">
      <c r="A13" s="189" t="s">
        <v>350</v>
      </c>
      <c r="B13" s="190" t="s">
        <v>363</v>
      </c>
      <c r="C13" s="190" t="s">
        <v>364</v>
      </c>
      <c r="D13" s="189"/>
      <c r="E13" s="189"/>
      <c r="F13" s="190" t="s">
        <v>365</v>
      </c>
      <c r="G13" s="190" t="s">
        <v>366</v>
      </c>
      <c r="H13" s="189"/>
      <c r="I13" s="190" t="s">
        <v>367</v>
      </c>
    </row>
    <row r="14" spans="1:9" ht="78.75" x14ac:dyDescent="0.25">
      <c r="A14" s="189" t="s">
        <v>357</v>
      </c>
      <c r="B14" s="191" t="s">
        <v>368</v>
      </c>
      <c r="C14" s="190" t="s">
        <v>369</v>
      </c>
      <c r="D14" s="189"/>
      <c r="E14" s="189"/>
      <c r="F14" s="189"/>
      <c r="G14" s="189"/>
      <c r="H14" s="189"/>
      <c r="I14" s="189"/>
    </row>
    <row r="15" spans="1:9" x14ac:dyDescent="0.25">
      <c r="A15" s="3" t="s">
        <v>208</v>
      </c>
      <c r="B15" s="3">
        <f t="shared" ref="B15:I15" si="0">B9-B12</f>
        <v>6</v>
      </c>
      <c r="C15" s="3">
        <f t="shared" si="0"/>
        <v>2.75</v>
      </c>
      <c r="D15" s="3">
        <f t="shared" si="0"/>
        <v>25</v>
      </c>
      <c r="E15" s="3">
        <f t="shared" si="0"/>
        <v>0</v>
      </c>
      <c r="F15" s="3">
        <f t="shared" si="0"/>
        <v>5</v>
      </c>
      <c r="G15" s="3">
        <f t="shared" si="0"/>
        <v>-12.5</v>
      </c>
      <c r="H15" s="3">
        <f t="shared" si="0"/>
        <v>0</v>
      </c>
      <c r="I15" s="3">
        <f t="shared" si="0"/>
        <v>0</v>
      </c>
    </row>
    <row r="16" spans="1:9" x14ac:dyDescent="0.25">
      <c r="A16" s="134" t="s">
        <v>209</v>
      </c>
      <c r="B16" s="3"/>
      <c r="C16" s="3"/>
      <c r="D16" s="3"/>
      <c r="E16" s="3"/>
      <c r="F16" s="3"/>
      <c r="G16" s="3"/>
      <c r="H16" s="3"/>
      <c r="I16" s="3"/>
    </row>
  </sheetData>
  <mergeCells count="6">
    <mergeCell ref="A1:I1"/>
    <mergeCell ref="A3:A4"/>
    <mergeCell ref="B3:B4"/>
    <mergeCell ref="C3:E3"/>
    <mergeCell ref="F3:F4"/>
    <mergeCell ref="G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5" sqref="F5"/>
    </sheetView>
  </sheetViews>
  <sheetFormatPr defaultRowHeight="15.75" x14ac:dyDescent="0.25"/>
  <cols>
    <col min="1" max="1" width="8.625" customWidth="1"/>
    <col min="2" max="2" width="37.375" customWidth="1"/>
    <col min="3" max="3" width="21.75" customWidth="1"/>
    <col min="4" max="4" width="19.875" customWidth="1"/>
    <col min="5" max="5" width="11.625" customWidth="1"/>
    <col min="6" max="6" width="17.25" customWidth="1"/>
  </cols>
  <sheetData>
    <row r="1" spans="1:6" ht="21" thickBot="1" x14ac:dyDescent="0.3">
      <c r="A1" s="235" t="s">
        <v>163</v>
      </c>
      <c r="B1" s="235"/>
      <c r="C1" s="235"/>
      <c r="D1" s="235"/>
      <c r="E1" s="235"/>
      <c r="F1" s="235"/>
    </row>
    <row r="2" spans="1:6" ht="48" thickBot="1" x14ac:dyDescent="0.3">
      <c r="A2" s="126" t="s">
        <v>164</v>
      </c>
      <c r="B2" s="71" t="s">
        <v>165</v>
      </c>
      <c r="C2" s="71" t="s">
        <v>58</v>
      </c>
      <c r="D2" s="71" t="s">
        <v>166</v>
      </c>
      <c r="E2" s="71" t="s">
        <v>167</v>
      </c>
      <c r="F2" s="72" t="s">
        <v>168</v>
      </c>
    </row>
    <row r="3" spans="1:6" x14ac:dyDescent="0.25">
      <c r="A3" s="53">
        <v>1</v>
      </c>
      <c r="B3" s="53" t="s">
        <v>169</v>
      </c>
      <c r="C3" s="53" t="s">
        <v>170</v>
      </c>
      <c r="D3" s="127">
        <v>40529</v>
      </c>
      <c r="E3" s="131" t="s">
        <v>370</v>
      </c>
      <c r="F3" s="128" t="s">
        <v>171</v>
      </c>
    </row>
    <row r="4" spans="1:6" x14ac:dyDescent="0.25">
      <c r="A4" s="53"/>
      <c r="B4" s="53"/>
      <c r="C4" s="53"/>
      <c r="D4" s="53"/>
      <c r="E4" s="53"/>
      <c r="F4" s="128"/>
    </row>
    <row r="5" spans="1:6" x14ac:dyDescent="0.25">
      <c r="A5" s="53"/>
      <c r="B5" s="53"/>
      <c r="C5" s="53"/>
      <c r="D5" s="53"/>
      <c r="E5" s="53"/>
      <c r="F5" s="128"/>
    </row>
    <row r="6" spans="1:6" x14ac:dyDescent="0.25">
      <c r="A6" s="53"/>
      <c r="B6" s="53"/>
      <c r="C6" s="53"/>
      <c r="D6" s="53"/>
      <c r="E6" s="53"/>
      <c r="F6" s="128"/>
    </row>
    <row r="7" spans="1:6" x14ac:dyDescent="0.25">
      <c r="A7" s="3"/>
      <c r="B7" s="3"/>
      <c r="C7" s="3"/>
      <c r="D7" s="3"/>
      <c r="E7" s="3"/>
      <c r="F7" s="129"/>
    </row>
    <row r="8" spans="1:6" x14ac:dyDescent="0.25">
      <c r="A8" s="3"/>
      <c r="B8" s="3"/>
      <c r="C8" s="3"/>
      <c r="D8" s="3"/>
      <c r="E8" s="3"/>
      <c r="F8" s="129"/>
    </row>
    <row r="9" spans="1:6" x14ac:dyDescent="0.25">
      <c r="A9" s="3"/>
      <c r="B9" s="3"/>
      <c r="C9" s="3"/>
      <c r="D9" s="3"/>
      <c r="E9" s="3"/>
      <c r="F9" s="129"/>
    </row>
    <row r="10" spans="1:6" ht="16.5" thickBot="1" x14ac:dyDescent="0.3">
      <c r="A10" s="6"/>
      <c r="B10" s="6"/>
      <c r="C10" s="6"/>
      <c r="D10" s="6"/>
      <c r="E10" s="6"/>
      <c r="F10" s="12"/>
    </row>
    <row r="11" spans="1:6" ht="32.25" thickBot="1" x14ac:dyDescent="0.3">
      <c r="B11" s="130" t="s">
        <v>172</v>
      </c>
      <c r="C11" s="56"/>
      <c r="D11" s="72" t="s">
        <v>173</v>
      </c>
      <c r="E11" s="6"/>
      <c r="F11" s="12"/>
    </row>
    <row r="12" spans="1:6" x14ac:dyDescent="0.25">
      <c r="B12" s="131" t="s">
        <v>174</v>
      </c>
      <c r="C12" s="132">
        <v>1</v>
      </c>
      <c r="D12" s="53">
        <v>1</v>
      </c>
      <c r="E12" s="6"/>
      <c r="F12" s="6"/>
    </row>
    <row r="13" spans="1:6" x14ac:dyDescent="0.25">
      <c r="B13" s="131" t="s">
        <v>175</v>
      </c>
      <c r="C13" s="133">
        <v>2</v>
      </c>
      <c r="D13" s="3">
        <v>1</v>
      </c>
      <c r="E13" s="6"/>
      <c r="F13" s="6"/>
    </row>
    <row r="14" spans="1:6" x14ac:dyDescent="0.25">
      <c r="B14" s="131" t="s">
        <v>176</v>
      </c>
      <c r="C14" s="133">
        <v>1</v>
      </c>
      <c r="D14" s="3">
        <v>1</v>
      </c>
      <c r="E14" s="6"/>
      <c r="F14" s="6"/>
    </row>
    <row r="15" spans="1:6" x14ac:dyDescent="0.25">
      <c r="B15" s="134" t="s">
        <v>177</v>
      </c>
      <c r="C15" s="133">
        <v>3</v>
      </c>
      <c r="D15" s="3">
        <v>3</v>
      </c>
      <c r="E15" s="6"/>
      <c r="F15" s="6"/>
    </row>
    <row r="16" spans="1:6" x14ac:dyDescent="0.25">
      <c r="B16" s="3" t="s">
        <v>178</v>
      </c>
      <c r="C16" s="133">
        <v>2</v>
      </c>
      <c r="D16" s="3">
        <v>2</v>
      </c>
      <c r="E16" s="6"/>
      <c r="F16" s="6"/>
    </row>
    <row r="17" spans="2:6" x14ac:dyDescent="0.25">
      <c r="B17" s="3" t="s">
        <v>179</v>
      </c>
      <c r="C17" s="133">
        <v>0</v>
      </c>
      <c r="D17" s="3">
        <v>0</v>
      </c>
      <c r="E17" s="6"/>
      <c r="F17" s="6"/>
    </row>
    <row r="18" spans="2:6" x14ac:dyDescent="0.25">
      <c r="B18" s="3" t="s">
        <v>180</v>
      </c>
      <c r="C18" s="133" t="s">
        <v>181</v>
      </c>
      <c r="D18" s="3">
        <v>1</v>
      </c>
      <c r="E18" s="6"/>
      <c r="F18" s="6"/>
    </row>
    <row r="19" spans="2:6" ht="16.5" thickBot="1" x14ac:dyDescent="0.3">
      <c r="B19" s="6"/>
      <c r="C19" s="6"/>
      <c r="D19" s="6"/>
      <c r="E19" s="6"/>
      <c r="F19" s="6"/>
    </row>
    <row r="20" spans="2:6" ht="16.5" thickBot="1" x14ac:dyDescent="0.3">
      <c r="B20" s="135" t="s">
        <v>182</v>
      </c>
      <c r="C20" s="136" t="s">
        <v>183</v>
      </c>
      <c r="E20" s="6"/>
      <c r="F20" s="6"/>
    </row>
    <row r="21" spans="2:6" x14ac:dyDescent="0.25">
      <c r="B21" s="137">
        <v>6</v>
      </c>
      <c r="C21" s="131">
        <v>51</v>
      </c>
      <c r="D21" s="29"/>
      <c r="E21" s="6"/>
      <c r="F21" s="6"/>
    </row>
    <row r="22" spans="2:6" x14ac:dyDescent="0.25">
      <c r="D22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defaultRowHeight="15.75" x14ac:dyDescent="0.25"/>
  <cols>
    <col min="1" max="1" width="4.125" customWidth="1"/>
    <col min="2" max="2" width="37" customWidth="1"/>
    <col min="3" max="3" width="24.375" customWidth="1"/>
    <col min="4" max="4" width="16.5" customWidth="1"/>
    <col min="5" max="5" width="15.375" customWidth="1"/>
    <col min="6" max="6" width="20.375" customWidth="1"/>
  </cols>
  <sheetData>
    <row r="1" spans="1:6" ht="21" thickBot="1" x14ac:dyDescent="0.3">
      <c r="A1" s="260" t="s">
        <v>184</v>
      </c>
      <c r="B1" s="260"/>
      <c r="C1" s="260"/>
      <c r="D1" s="260"/>
      <c r="E1" s="260"/>
      <c r="F1" s="260"/>
    </row>
    <row r="2" spans="1:6" ht="32.25" thickBot="1" x14ac:dyDescent="0.3">
      <c r="A2" s="138" t="s">
        <v>164</v>
      </c>
      <c r="B2" s="57" t="s">
        <v>165</v>
      </c>
      <c r="C2" s="57" t="s">
        <v>58</v>
      </c>
      <c r="D2" s="57" t="s">
        <v>166</v>
      </c>
      <c r="E2" s="57" t="s">
        <v>185</v>
      </c>
      <c r="F2" s="58" t="s">
        <v>168</v>
      </c>
    </row>
    <row r="3" spans="1:6" x14ac:dyDescent="0.25">
      <c r="A3" s="139">
        <v>1</v>
      </c>
      <c r="B3" s="139" t="s">
        <v>186</v>
      </c>
      <c r="C3" s="139" t="s">
        <v>170</v>
      </c>
      <c r="D3" s="140">
        <v>40529</v>
      </c>
      <c r="E3" s="140">
        <v>40653</v>
      </c>
      <c r="F3" s="141" t="s">
        <v>171</v>
      </c>
    </row>
    <row r="4" spans="1:6" x14ac:dyDescent="0.25">
      <c r="A4" s="121">
        <v>2</v>
      </c>
      <c r="B4" s="121" t="s">
        <v>187</v>
      </c>
      <c r="C4" s="139" t="s">
        <v>170</v>
      </c>
      <c r="D4" s="142">
        <v>40641</v>
      </c>
      <c r="E4" s="142">
        <v>40830</v>
      </c>
      <c r="F4" s="143" t="s">
        <v>171</v>
      </c>
    </row>
    <row r="5" spans="1:6" x14ac:dyDescent="0.25">
      <c r="A5" s="121"/>
      <c r="B5" s="121"/>
      <c r="C5" s="121"/>
      <c r="D5" s="121"/>
      <c r="E5" s="121"/>
      <c r="F5" s="143"/>
    </row>
    <row r="6" spans="1:6" x14ac:dyDescent="0.25">
      <c r="A6" s="121"/>
      <c r="B6" s="121"/>
      <c r="C6" s="121"/>
      <c r="D6" s="121"/>
      <c r="E6" s="121"/>
      <c r="F6" s="143"/>
    </row>
    <row r="7" spans="1:6" x14ac:dyDescent="0.25">
      <c r="A7" s="121"/>
      <c r="B7" s="121"/>
      <c r="C7" s="121"/>
      <c r="D7" s="121"/>
      <c r="E7" s="121"/>
      <c r="F7" s="143"/>
    </row>
    <row r="8" spans="1:6" x14ac:dyDescent="0.25">
      <c r="A8" s="121"/>
      <c r="B8" s="121"/>
      <c r="C8" s="121"/>
      <c r="D8" s="121"/>
      <c r="E8" s="121"/>
      <c r="F8" s="143"/>
    </row>
    <row r="9" spans="1:6" x14ac:dyDescent="0.25">
      <c r="A9" s="121"/>
      <c r="B9" s="121"/>
      <c r="C9" s="121"/>
      <c r="D9" s="121"/>
      <c r="E9" s="121"/>
      <c r="F9" s="143"/>
    </row>
    <row r="10" spans="1:6" x14ac:dyDescent="0.25">
      <c r="A10" s="121"/>
      <c r="B10" s="121"/>
      <c r="C10" s="121"/>
      <c r="D10" s="121"/>
      <c r="E10" s="121"/>
      <c r="F10" s="143"/>
    </row>
    <row r="11" spans="1:6" ht="16.5" thickBot="1" x14ac:dyDescent="0.3">
      <c r="A11" s="48"/>
      <c r="B11" s="48"/>
      <c r="C11" s="48"/>
      <c r="D11" s="48"/>
      <c r="E11" s="48"/>
      <c r="F11" s="144"/>
    </row>
    <row r="12" spans="1:6" ht="48" thickBot="1" x14ac:dyDescent="0.3">
      <c r="A12" s="49"/>
      <c r="B12" s="145" t="s">
        <v>188</v>
      </c>
      <c r="C12" s="146"/>
      <c r="D12" s="147" t="s">
        <v>173</v>
      </c>
      <c r="E12" s="48"/>
      <c r="F12" s="144"/>
    </row>
    <row r="13" spans="1:6" x14ac:dyDescent="0.25">
      <c r="A13" s="49"/>
      <c r="B13" s="148" t="s">
        <v>174</v>
      </c>
      <c r="C13" s="149">
        <v>1</v>
      </c>
      <c r="D13" s="139">
        <v>1</v>
      </c>
      <c r="E13" s="48"/>
      <c r="F13" s="48"/>
    </row>
    <row r="14" spans="1:6" x14ac:dyDescent="0.25">
      <c r="A14" s="49"/>
      <c r="B14" s="148" t="s">
        <v>175</v>
      </c>
      <c r="C14" s="150">
        <v>1</v>
      </c>
      <c r="D14" s="121">
        <v>1</v>
      </c>
      <c r="E14" s="48"/>
      <c r="F14" s="48"/>
    </row>
    <row r="15" spans="1:6" x14ac:dyDescent="0.25">
      <c r="A15" s="49"/>
      <c r="B15" s="148" t="s">
        <v>176</v>
      </c>
      <c r="C15" s="150">
        <v>2</v>
      </c>
      <c r="D15" s="121">
        <v>2</v>
      </c>
      <c r="E15" s="48"/>
      <c r="F15" s="48"/>
    </row>
    <row r="16" spans="1:6" x14ac:dyDescent="0.25">
      <c r="A16" s="49"/>
      <c r="B16" s="151" t="s">
        <v>177</v>
      </c>
      <c r="C16" s="150">
        <v>0</v>
      </c>
      <c r="D16" s="121">
        <v>0</v>
      </c>
      <c r="E16" s="48"/>
      <c r="F16" s="48"/>
    </row>
    <row r="17" spans="1:6" x14ac:dyDescent="0.25">
      <c r="A17" s="49"/>
      <c r="B17" s="121" t="s">
        <v>178</v>
      </c>
      <c r="C17" s="150">
        <v>0</v>
      </c>
      <c r="D17" s="121">
        <v>0</v>
      </c>
      <c r="E17" s="48"/>
      <c r="F17" s="48"/>
    </row>
    <row r="18" spans="1:6" x14ac:dyDescent="0.25">
      <c r="A18" s="49"/>
      <c r="B18" s="121" t="s">
        <v>179</v>
      </c>
      <c r="C18" s="150">
        <v>0</v>
      </c>
      <c r="D18" s="121">
        <v>0</v>
      </c>
      <c r="E18" s="48"/>
      <c r="F18" s="48"/>
    </row>
    <row r="19" spans="1:6" x14ac:dyDescent="0.25">
      <c r="A19" s="49"/>
      <c r="B19" s="121" t="s">
        <v>180</v>
      </c>
      <c r="C19" s="150">
        <v>0</v>
      </c>
      <c r="D19" s="121">
        <v>0</v>
      </c>
      <c r="E19" s="48"/>
      <c r="F19" s="48"/>
    </row>
    <row r="20" spans="1:6" ht="16.5" thickBot="1" x14ac:dyDescent="0.3">
      <c r="A20" s="49"/>
      <c r="B20" s="48"/>
      <c r="C20" s="48"/>
      <c r="D20" s="48"/>
      <c r="E20" s="48"/>
      <c r="F20" s="48"/>
    </row>
    <row r="21" spans="1:6" ht="16.5" thickBot="1" x14ac:dyDescent="0.3">
      <c r="A21" s="49"/>
      <c r="B21" s="152" t="s">
        <v>189</v>
      </c>
      <c r="C21" s="153" t="s">
        <v>190</v>
      </c>
      <c r="E21" s="48"/>
      <c r="F21" s="48"/>
    </row>
    <row r="22" spans="1:6" x14ac:dyDescent="0.25">
      <c r="A22" s="49"/>
      <c r="B22" s="137">
        <v>2</v>
      </c>
      <c r="C22" s="148">
        <v>41.5</v>
      </c>
      <c r="D22" s="154"/>
      <c r="E22" s="48"/>
      <c r="F22" s="48"/>
    </row>
    <row r="23" spans="1:6" x14ac:dyDescent="0.25">
      <c r="D23" s="13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D16" sqref="D16"/>
    </sheetView>
  </sheetViews>
  <sheetFormatPr defaultRowHeight="15.75" x14ac:dyDescent="0.25"/>
  <cols>
    <col min="1" max="1" width="12.625" customWidth="1"/>
    <col min="2" max="2" width="9.875" customWidth="1"/>
    <col min="3" max="3" width="23.75" customWidth="1"/>
    <col min="4" max="4" width="10" customWidth="1"/>
    <col min="5" max="5" width="9.75" customWidth="1"/>
    <col min="7" max="7" width="9.625" customWidth="1"/>
    <col min="8" max="8" width="11.375" customWidth="1"/>
    <col min="9" max="9" width="10.25" customWidth="1"/>
    <col min="10" max="10" width="25.625" customWidth="1"/>
  </cols>
  <sheetData>
    <row r="1" spans="1:10" ht="20.25" x14ac:dyDescent="0.3">
      <c r="A1" s="216" t="s">
        <v>371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x14ac:dyDescent="0.25">
      <c r="B2" s="1"/>
      <c r="C2" s="1"/>
      <c r="D2" s="1"/>
      <c r="E2" s="1"/>
      <c r="G2" s="1"/>
      <c r="H2" s="1"/>
      <c r="I2" s="1"/>
    </row>
    <row r="3" spans="1:10" ht="189" x14ac:dyDescent="0.25">
      <c r="A3" s="15" t="s">
        <v>372</v>
      </c>
      <c r="B3" s="15" t="s">
        <v>373</v>
      </c>
      <c r="C3" s="15" t="s">
        <v>374</v>
      </c>
      <c r="D3" s="15" t="s">
        <v>375</v>
      </c>
      <c r="E3" s="15" t="s">
        <v>376</v>
      </c>
      <c r="F3" s="15" t="s">
        <v>377</v>
      </c>
      <c r="G3" s="15" t="s">
        <v>378</v>
      </c>
      <c r="H3" s="15" t="s">
        <v>379</v>
      </c>
      <c r="I3" s="15" t="s">
        <v>380</v>
      </c>
      <c r="J3" s="192"/>
    </row>
    <row r="4" spans="1:10" x14ac:dyDescent="0.25">
      <c r="A4" s="193" t="s">
        <v>381</v>
      </c>
      <c r="B4" s="20">
        <v>8</v>
      </c>
      <c r="C4" s="20">
        <v>1.25</v>
      </c>
      <c r="D4" s="20">
        <v>1.6</v>
      </c>
      <c r="E4" s="20">
        <v>5</v>
      </c>
      <c r="F4" s="134"/>
      <c r="G4" s="20">
        <v>2</v>
      </c>
      <c r="H4" s="20"/>
      <c r="I4" s="20">
        <v>2</v>
      </c>
      <c r="J4" s="194"/>
    </row>
    <row r="5" spans="1:10" x14ac:dyDescent="0.25">
      <c r="A5" s="193" t="s">
        <v>382</v>
      </c>
      <c r="B5" s="20">
        <v>10</v>
      </c>
      <c r="C5" s="20">
        <v>1.3</v>
      </c>
      <c r="D5" s="20">
        <v>1.1000000000000001</v>
      </c>
      <c r="E5" s="20">
        <v>3.5</v>
      </c>
      <c r="F5" s="134"/>
      <c r="G5" s="20"/>
      <c r="H5" s="20">
        <v>2</v>
      </c>
      <c r="I5" s="20">
        <v>2</v>
      </c>
      <c r="J5" s="194"/>
    </row>
    <row r="6" spans="1:10" x14ac:dyDescent="0.25">
      <c r="A6" s="193" t="s">
        <v>236</v>
      </c>
      <c r="B6" s="20">
        <v>20</v>
      </c>
      <c r="C6" s="20">
        <v>1.5</v>
      </c>
      <c r="D6" s="20">
        <v>1</v>
      </c>
      <c r="E6" s="20">
        <v>3</v>
      </c>
      <c r="F6" s="134"/>
      <c r="G6" s="20"/>
      <c r="H6" s="20"/>
      <c r="I6" s="20">
        <v>8</v>
      </c>
      <c r="J6" s="194"/>
    </row>
    <row r="7" spans="1:10" x14ac:dyDescent="0.25">
      <c r="A7" s="197" t="s">
        <v>39</v>
      </c>
      <c r="B7" s="198">
        <v>38</v>
      </c>
      <c r="C7" s="198">
        <v>4.05</v>
      </c>
      <c r="D7" s="198">
        <v>3.7</v>
      </c>
      <c r="E7" s="198">
        <v>11.5</v>
      </c>
      <c r="F7" s="199"/>
      <c r="G7" s="198">
        <v>2</v>
      </c>
      <c r="H7" s="198">
        <v>2</v>
      </c>
      <c r="I7" s="198">
        <v>12</v>
      </c>
      <c r="J7" s="194"/>
    </row>
    <row r="8" spans="1:10" x14ac:dyDescent="0.25">
      <c r="A8" s="6"/>
      <c r="B8" s="8"/>
      <c r="C8" s="8"/>
      <c r="D8" s="8"/>
      <c r="E8" s="8"/>
      <c r="F8" s="6"/>
      <c r="G8" s="8"/>
      <c r="H8" s="8"/>
      <c r="I8" s="8"/>
      <c r="J8" s="6"/>
    </row>
    <row r="9" spans="1:10" x14ac:dyDescent="0.25">
      <c r="A9" s="261" t="s">
        <v>383</v>
      </c>
      <c r="B9" s="262"/>
      <c r="C9" s="262"/>
      <c r="D9" s="7"/>
      <c r="E9" s="7"/>
      <c r="F9" s="7"/>
      <c r="G9" s="7"/>
      <c r="H9" s="7"/>
      <c r="I9" s="7"/>
      <c r="J9" s="7"/>
    </row>
    <row r="10" spans="1:10" ht="31.5" x14ac:dyDescent="0.25">
      <c r="A10" s="15" t="s">
        <v>384</v>
      </c>
      <c r="B10" s="195" t="s">
        <v>385</v>
      </c>
      <c r="C10" s="195" t="s">
        <v>386</v>
      </c>
      <c r="D10" s="7"/>
      <c r="E10" s="7"/>
      <c r="F10" s="7"/>
      <c r="G10" s="7"/>
      <c r="H10" s="7"/>
      <c r="I10" s="7"/>
      <c r="J10" s="7"/>
    </row>
    <row r="11" spans="1:10" x14ac:dyDescent="0.25">
      <c r="A11" s="193" t="s">
        <v>387</v>
      </c>
      <c r="B11" s="20"/>
      <c r="C11" s="196"/>
      <c r="D11" s="8"/>
      <c r="E11" s="8"/>
      <c r="F11" s="6"/>
      <c r="G11" s="8"/>
      <c r="H11" s="8"/>
      <c r="I11" s="8"/>
      <c r="J11" s="6"/>
    </row>
    <row r="12" spans="1:10" x14ac:dyDescent="0.25">
      <c r="A12" s="193" t="s">
        <v>388</v>
      </c>
      <c r="B12" s="20">
        <v>15</v>
      </c>
      <c r="C12" s="196">
        <v>8</v>
      </c>
      <c r="D12" s="8"/>
      <c r="E12" s="8"/>
      <c r="F12" s="6"/>
      <c r="G12" s="8"/>
      <c r="H12" s="8"/>
      <c r="I12" s="8"/>
      <c r="J12" s="6"/>
    </row>
    <row r="13" spans="1:10" x14ac:dyDescent="0.25">
      <c r="A13" s="197" t="s">
        <v>39</v>
      </c>
      <c r="B13" s="198">
        <v>15</v>
      </c>
      <c r="C13" s="198">
        <v>8</v>
      </c>
      <c r="D13" s="1"/>
      <c r="E13" s="1"/>
      <c r="G13" s="1"/>
      <c r="H13" s="1"/>
      <c r="I13" s="1"/>
    </row>
    <row r="14" spans="1:10" x14ac:dyDescent="0.25">
      <c r="B14" s="1"/>
      <c r="C14" s="168" t="s">
        <v>389</v>
      </c>
      <c r="D14" s="1"/>
      <c r="E14" s="1"/>
      <c r="G14" s="1"/>
      <c r="H14" s="1"/>
      <c r="I14" s="1"/>
    </row>
  </sheetData>
  <mergeCells count="2">
    <mergeCell ref="A1:J1"/>
    <mergeCell ref="A9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27"/>
    </sheetView>
  </sheetViews>
  <sheetFormatPr defaultRowHeight="15.75" x14ac:dyDescent="0.25"/>
  <cols>
    <col min="7" max="7" width="22.375" customWidth="1"/>
  </cols>
  <sheetData>
    <row r="1" spans="1:7" ht="20.25" x14ac:dyDescent="0.3">
      <c r="A1" s="230" t="s">
        <v>211</v>
      </c>
      <c r="B1" s="230"/>
      <c r="C1" s="230"/>
      <c r="D1" s="230"/>
      <c r="E1" s="230"/>
      <c r="F1" s="230"/>
      <c r="G1" s="230"/>
    </row>
    <row r="2" spans="1:7" x14ac:dyDescent="0.25">
      <c r="A2" s="13" t="s">
        <v>212</v>
      </c>
      <c r="B2" s="13"/>
      <c r="C2" s="169"/>
      <c r="D2" s="13"/>
      <c r="E2" s="13"/>
      <c r="F2" s="13"/>
      <c r="G2" s="13"/>
    </row>
    <row r="3" spans="1:7" ht="63" x14ac:dyDescent="0.25">
      <c r="A3" s="15" t="s">
        <v>35</v>
      </c>
      <c r="B3" s="15" t="s">
        <v>39</v>
      </c>
      <c r="C3" s="15" t="s">
        <v>213</v>
      </c>
      <c r="D3" s="15" t="s">
        <v>214</v>
      </c>
      <c r="E3" s="15" t="s">
        <v>215</v>
      </c>
      <c r="F3" s="15" t="s">
        <v>216</v>
      </c>
      <c r="G3" s="15" t="s">
        <v>217</v>
      </c>
    </row>
    <row r="4" spans="1:7" ht="31.5" x14ac:dyDescent="0.25">
      <c r="A4" s="15" t="s">
        <v>218</v>
      </c>
      <c r="B4" s="15">
        <v>21</v>
      </c>
      <c r="C4" s="15">
        <v>1</v>
      </c>
      <c r="D4" s="15">
        <v>6</v>
      </c>
      <c r="E4" s="15"/>
      <c r="F4" s="15">
        <v>8</v>
      </c>
      <c r="G4" s="15">
        <v>6</v>
      </c>
    </row>
    <row r="5" spans="1:7" x14ac:dyDescent="0.25">
      <c r="A5" s="15" t="s">
        <v>203</v>
      </c>
      <c r="B5" s="15">
        <v>36</v>
      </c>
      <c r="C5" s="15">
        <v>6</v>
      </c>
      <c r="D5" s="15">
        <v>8</v>
      </c>
      <c r="E5" s="15"/>
      <c r="F5" s="15">
        <v>15</v>
      </c>
      <c r="G5" s="15">
        <v>7</v>
      </c>
    </row>
    <row r="6" spans="1:7" x14ac:dyDescent="0.25">
      <c r="A6" s="15" t="s">
        <v>205</v>
      </c>
      <c r="B6" s="15">
        <v>3</v>
      </c>
      <c r="C6" s="15"/>
      <c r="D6" s="15">
        <v>1</v>
      </c>
      <c r="E6" s="15"/>
      <c r="F6" s="15">
        <v>2</v>
      </c>
      <c r="G6" s="15"/>
    </row>
    <row r="7" spans="1:7" x14ac:dyDescent="0.25">
      <c r="A7" s="15" t="s">
        <v>204</v>
      </c>
      <c r="B7" s="15">
        <v>38</v>
      </c>
      <c r="C7" s="15">
        <v>4</v>
      </c>
      <c r="D7" s="15">
        <v>12</v>
      </c>
      <c r="E7" s="15"/>
      <c r="F7" s="15">
        <v>15</v>
      </c>
      <c r="G7" s="15">
        <v>7</v>
      </c>
    </row>
    <row r="8" spans="1:7" x14ac:dyDescent="0.25">
      <c r="A8" s="15" t="s">
        <v>202</v>
      </c>
      <c r="B8" s="15">
        <v>70</v>
      </c>
      <c r="C8" s="15">
        <v>5</v>
      </c>
      <c r="D8" s="15">
        <v>7</v>
      </c>
      <c r="E8" s="15"/>
      <c r="F8" s="15">
        <v>36</v>
      </c>
      <c r="G8" s="15">
        <v>22</v>
      </c>
    </row>
    <row r="9" spans="1:7" x14ac:dyDescent="0.25">
      <c r="A9" s="15" t="s">
        <v>206</v>
      </c>
      <c r="B9" s="15">
        <v>28</v>
      </c>
      <c r="C9" s="15">
        <v>3</v>
      </c>
      <c r="D9" s="15">
        <v>4</v>
      </c>
      <c r="E9" s="15"/>
      <c r="F9" s="15">
        <v>13</v>
      </c>
      <c r="G9" s="15">
        <v>8</v>
      </c>
    </row>
    <row r="10" spans="1:7" x14ac:dyDescent="0.25">
      <c r="A10" s="20" t="s">
        <v>210</v>
      </c>
      <c r="B10" s="170">
        <v>196</v>
      </c>
      <c r="C10" s="170">
        <v>19</v>
      </c>
      <c r="D10" s="170">
        <v>38</v>
      </c>
      <c r="E10" s="170"/>
      <c r="F10" s="170">
        <v>89</v>
      </c>
      <c r="G10" s="170">
        <v>50</v>
      </c>
    </row>
    <row r="11" spans="1:7" x14ac:dyDescent="0.25">
      <c r="A11" s="20" t="s">
        <v>219</v>
      </c>
      <c r="B11" s="171">
        <v>1</v>
      </c>
      <c r="C11" s="172">
        <v>9.6999999999999993</v>
      </c>
      <c r="D11" s="172">
        <v>19.399999999999999</v>
      </c>
      <c r="E11" s="172"/>
      <c r="F11" s="172">
        <v>45.4</v>
      </c>
      <c r="G11" s="172">
        <v>25.5</v>
      </c>
    </row>
    <row r="12" spans="1:7" x14ac:dyDescent="0.25">
      <c r="A12" s="20" t="s">
        <v>220</v>
      </c>
      <c r="B12" s="134"/>
      <c r="C12" s="134"/>
      <c r="D12" s="134"/>
      <c r="E12" s="134"/>
      <c r="F12" s="134"/>
      <c r="G12" s="134"/>
    </row>
    <row r="13" spans="1:7" x14ac:dyDescent="0.25">
      <c r="A13" s="20" t="s">
        <v>221</v>
      </c>
      <c r="B13" s="134"/>
      <c r="C13" s="134"/>
      <c r="D13" s="134"/>
      <c r="E13" s="134"/>
      <c r="F13" s="134"/>
      <c r="G13" s="134"/>
    </row>
    <row r="14" spans="1:7" x14ac:dyDescent="0.25">
      <c r="A14" s="168"/>
      <c r="B14" s="13"/>
      <c r="C14" s="13"/>
      <c r="D14" s="13"/>
      <c r="E14" s="13"/>
      <c r="F14" s="13"/>
      <c r="G14" s="13"/>
    </row>
    <row r="15" spans="1:7" x14ac:dyDescent="0.25">
      <c r="A15" s="13" t="s">
        <v>222</v>
      </c>
      <c r="B15" s="13"/>
      <c r="C15" s="169"/>
      <c r="D15" s="13"/>
      <c r="E15" s="13"/>
      <c r="F15" s="13"/>
      <c r="G15" s="13"/>
    </row>
    <row r="16" spans="1:7" ht="63" x14ac:dyDescent="0.25">
      <c r="A16" s="15" t="s">
        <v>35</v>
      </c>
      <c r="B16" s="15" t="s">
        <v>39</v>
      </c>
      <c r="C16" s="15" t="s">
        <v>213</v>
      </c>
      <c r="D16" s="15" t="s">
        <v>223</v>
      </c>
      <c r="E16" s="15" t="s">
        <v>215</v>
      </c>
      <c r="F16" s="15" t="s">
        <v>216</v>
      </c>
      <c r="G16" s="15" t="s">
        <v>217</v>
      </c>
    </row>
    <row r="17" spans="1:7" ht="31.5" x14ac:dyDescent="0.25">
      <c r="A17" s="15" t="s">
        <v>218</v>
      </c>
      <c r="B17" s="15">
        <v>22</v>
      </c>
      <c r="C17" s="15">
        <v>3</v>
      </c>
      <c r="D17" s="15">
        <v>5</v>
      </c>
      <c r="E17" s="15"/>
      <c r="F17" s="15">
        <v>8</v>
      </c>
      <c r="G17" s="15">
        <v>6</v>
      </c>
    </row>
    <row r="18" spans="1:7" x14ac:dyDescent="0.25">
      <c r="A18" s="15" t="s">
        <v>203</v>
      </c>
      <c r="B18" s="15">
        <v>37</v>
      </c>
      <c r="C18" s="15">
        <v>7</v>
      </c>
      <c r="D18" s="15">
        <v>8</v>
      </c>
      <c r="E18" s="15"/>
      <c r="F18" s="15">
        <v>15</v>
      </c>
      <c r="G18" s="15">
        <v>7</v>
      </c>
    </row>
    <row r="19" spans="1:7" x14ac:dyDescent="0.25">
      <c r="A19" s="15" t="s">
        <v>205</v>
      </c>
      <c r="B19" s="15">
        <v>1</v>
      </c>
      <c r="C19" s="15"/>
      <c r="D19" s="15">
        <v>1</v>
      </c>
      <c r="E19" s="15"/>
      <c r="F19" s="15"/>
      <c r="G19" s="15"/>
    </row>
    <row r="20" spans="1:7" x14ac:dyDescent="0.25">
      <c r="A20" s="15" t="s">
        <v>204</v>
      </c>
      <c r="B20" s="15">
        <v>37</v>
      </c>
      <c r="C20" s="15">
        <v>4</v>
      </c>
      <c r="D20" s="15">
        <v>11</v>
      </c>
      <c r="E20" s="15"/>
      <c r="F20" s="15">
        <v>15</v>
      </c>
      <c r="G20" s="15">
        <v>7</v>
      </c>
    </row>
    <row r="21" spans="1:7" x14ac:dyDescent="0.25">
      <c r="A21" s="15" t="s">
        <v>202</v>
      </c>
      <c r="B21" s="15">
        <v>67</v>
      </c>
      <c r="C21" s="15">
        <v>5</v>
      </c>
      <c r="D21" s="15">
        <v>7</v>
      </c>
      <c r="E21" s="15"/>
      <c r="F21" s="15">
        <v>36</v>
      </c>
      <c r="G21" s="15">
        <v>19</v>
      </c>
    </row>
    <row r="22" spans="1:7" x14ac:dyDescent="0.25">
      <c r="A22" s="15" t="s">
        <v>206</v>
      </c>
      <c r="B22" s="15">
        <v>28</v>
      </c>
      <c r="C22" s="15">
        <v>3</v>
      </c>
      <c r="D22" s="15">
        <v>4</v>
      </c>
      <c r="E22" s="15"/>
      <c r="F22" s="15">
        <v>13</v>
      </c>
      <c r="G22" s="15">
        <v>8</v>
      </c>
    </row>
    <row r="23" spans="1:7" x14ac:dyDescent="0.25">
      <c r="A23" s="20" t="s">
        <v>210</v>
      </c>
      <c r="B23" s="170">
        <v>192</v>
      </c>
      <c r="C23" s="170">
        <v>22</v>
      </c>
      <c r="D23" s="170">
        <v>36</v>
      </c>
      <c r="E23" s="170"/>
      <c r="F23" s="170">
        <v>87</v>
      </c>
      <c r="G23" s="170">
        <v>47</v>
      </c>
    </row>
    <row r="24" spans="1:7" x14ac:dyDescent="0.25">
      <c r="A24" s="20" t="s">
        <v>224</v>
      </c>
      <c r="B24" s="171">
        <v>1</v>
      </c>
      <c r="C24" s="20">
        <v>11.46</v>
      </c>
      <c r="D24" s="20">
        <v>18.75</v>
      </c>
      <c r="E24" s="20"/>
      <c r="F24" s="20">
        <v>45.31</v>
      </c>
      <c r="G24" s="20">
        <v>24.48</v>
      </c>
    </row>
    <row r="25" spans="1:7" x14ac:dyDescent="0.25">
      <c r="A25" s="20" t="s">
        <v>225</v>
      </c>
      <c r="B25" s="134"/>
      <c r="C25" s="134"/>
      <c r="D25" s="134"/>
      <c r="E25" s="134"/>
      <c r="F25" s="134"/>
      <c r="G25" s="134"/>
    </row>
    <row r="26" spans="1:7" x14ac:dyDescent="0.25">
      <c r="A26" s="20" t="s">
        <v>221</v>
      </c>
      <c r="B26" s="134"/>
      <c r="C26" s="134"/>
      <c r="D26" s="134"/>
      <c r="E26" s="134"/>
      <c r="F26" s="134"/>
      <c r="G26" s="134"/>
    </row>
    <row r="27" spans="1:7" x14ac:dyDescent="0.25">
      <c r="A27" s="13"/>
      <c r="B27" s="13"/>
      <c r="C27" s="13"/>
      <c r="D27" s="13"/>
      <c r="E27" s="13"/>
      <c r="F27" s="13" t="s">
        <v>226</v>
      </c>
      <c r="G27" s="13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.75" x14ac:dyDescent="0.25"/>
  <sheetData>
    <row r="1" spans="1:9" ht="18.75" x14ac:dyDescent="0.25">
      <c r="A1" s="263" t="s">
        <v>191</v>
      </c>
      <c r="B1" s="263"/>
      <c r="C1" s="263"/>
      <c r="D1" s="263"/>
      <c r="E1" s="263"/>
      <c r="F1" s="263"/>
      <c r="G1" s="263"/>
      <c r="H1" s="263"/>
      <c r="I1" s="264"/>
    </row>
    <row r="2" spans="1:9" ht="16.5" thickBot="1" x14ac:dyDescent="0.3">
      <c r="A2" s="38" t="s">
        <v>192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5">
      <c r="A3" s="265" t="s">
        <v>35</v>
      </c>
      <c r="B3" s="267" t="s">
        <v>193</v>
      </c>
      <c r="C3" s="269" t="s">
        <v>194</v>
      </c>
      <c r="D3" s="270"/>
      <c r="E3" s="271"/>
      <c r="F3" s="272" t="s">
        <v>195</v>
      </c>
      <c r="G3" s="269" t="s">
        <v>196</v>
      </c>
      <c r="H3" s="270"/>
      <c r="I3" s="274"/>
    </row>
    <row r="4" spans="1:9" ht="48" thickBot="1" x14ac:dyDescent="0.3">
      <c r="A4" s="266"/>
      <c r="B4" s="268"/>
      <c r="C4" s="156" t="s">
        <v>197</v>
      </c>
      <c r="D4" s="156" t="s">
        <v>198</v>
      </c>
      <c r="E4" s="156" t="s">
        <v>199</v>
      </c>
      <c r="F4" s="273"/>
      <c r="G4" s="156" t="s">
        <v>197</v>
      </c>
      <c r="H4" s="156" t="s">
        <v>198</v>
      </c>
      <c r="I4" s="157" t="s">
        <v>199</v>
      </c>
    </row>
    <row r="5" spans="1:9" ht="31.5" x14ac:dyDescent="0.25">
      <c r="A5" s="158" t="s">
        <v>200</v>
      </c>
      <c r="B5" s="158">
        <v>1</v>
      </c>
      <c r="C5" s="158">
        <v>8</v>
      </c>
      <c r="D5" s="158"/>
      <c r="E5" s="158"/>
      <c r="F5" s="158"/>
      <c r="G5" s="158"/>
      <c r="H5" s="158"/>
      <c r="I5" s="158"/>
    </row>
    <row r="6" spans="1:9" ht="31.5" x14ac:dyDescent="0.25">
      <c r="A6" s="159" t="s">
        <v>201</v>
      </c>
      <c r="B6" s="159">
        <v>2</v>
      </c>
      <c r="C6" s="159">
        <v>9</v>
      </c>
      <c r="D6" s="159"/>
      <c r="E6" s="159"/>
      <c r="F6" s="159"/>
      <c r="G6" s="159"/>
      <c r="H6" s="159"/>
      <c r="I6" s="159"/>
    </row>
    <row r="7" spans="1:9" x14ac:dyDescent="0.25">
      <c r="A7" s="159" t="s">
        <v>202</v>
      </c>
      <c r="B7" s="159">
        <v>4</v>
      </c>
      <c r="C7" s="159">
        <v>29</v>
      </c>
      <c r="D7" s="159"/>
      <c r="E7" s="159"/>
      <c r="F7" s="159">
        <v>4</v>
      </c>
      <c r="G7" s="159">
        <v>16</v>
      </c>
      <c r="H7" s="159"/>
      <c r="I7" s="159"/>
    </row>
    <row r="8" spans="1:9" x14ac:dyDescent="0.25">
      <c r="A8" s="121" t="s">
        <v>203</v>
      </c>
      <c r="B8" s="121">
        <v>1</v>
      </c>
      <c r="C8" s="121">
        <v>11</v>
      </c>
      <c r="D8" s="121"/>
      <c r="E8" s="121"/>
      <c r="F8" s="121">
        <v>2</v>
      </c>
      <c r="G8" s="121">
        <v>7</v>
      </c>
      <c r="H8" s="121"/>
      <c r="I8" s="121"/>
    </row>
    <row r="9" spans="1:9" x14ac:dyDescent="0.25">
      <c r="A9" s="121" t="s">
        <v>204</v>
      </c>
      <c r="B9" s="121">
        <v>1</v>
      </c>
      <c r="C9" s="121">
        <v>5</v>
      </c>
      <c r="D9" s="121"/>
      <c r="E9" s="121"/>
      <c r="F9" s="121">
        <v>1</v>
      </c>
      <c r="G9" s="121">
        <v>4</v>
      </c>
      <c r="H9" s="121"/>
      <c r="I9" s="121"/>
    </row>
    <row r="10" spans="1:9" x14ac:dyDescent="0.25">
      <c r="A10" s="121" t="s">
        <v>205</v>
      </c>
      <c r="B10" s="121">
        <v>2</v>
      </c>
      <c r="C10" s="121">
        <v>10</v>
      </c>
      <c r="D10" s="121"/>
      <c r="E10" s="121"/>
      <c r="F10" s="121">
        <v>3</v>
      </c>
      <c r="G10" s="121">
        <v>16</v>
      </c>
      <c r="H10" s="121"/>
      <c r="I10" s="121"/>
    </row>
    <row r="11" spans="1:9" x14ac:dyDescent="0.25">
      <c r="A11" s="121" t="s">
        <v>206</v>
      </c>
      <c r="B11" s="121"/>
      <c r="C11" s="121"/>
      <c r="D11" s="121"/>
      <c r="E11" s="121"/>
      <c r="F11" s="121">
        <v>1</v>
      </c>
      <c r="G11" s="121">
        <v>4</v>
      </c>
      <c r="H11" s="121"/>
      <c r="I11" s="121"/>
    </row>
    <row r="12" spans="1:9" x14ac:dyDescent="0.25">
      <c r="A12" s="86" t="s">
        <v>39</v>
      </c>
      <c r="B12" s="40">
        <f>SUM(B5:B11)</f>
        <v>11</v>
      </c>
      <c r="C12" s="40">
        <f>SUM(C5:C11)</f>
        <v>72</v>
      </c>
      <c r="D12" s="40">
        <f t="shared" ref="D12:I12" si="0">SUM(D5:D11)</f>
        <v>0</v>
      </c>
      <c r="E12" s="40">
        <f t="shared" si="0"/>
        <v>0</v>
      </c>
      <c r="F12" s="40">
        <f t="shared" si="0"/>
        <v>11</v>
      </c>
      <c r="G12" s="40">
        <f t="shared" si="0"/>
        <v>47</v>
      </c>
      <c r="H12" s="40">
        <f t="shared" si="0"/>
        <v>0</v>
      </c>
      <c r="I12" s="40">
        <f t="shared" si="0"/>
        <v>0</v>
      </c>
    </row>
    <row r="13" spans="1:9" x14ac:dyDescent="0.25">
      <c r="A13" s="48"/>
      <c r="B13" s="49"/>
      <c r="C13" s="49"/>
      <c r="D13" s="49"/>
      <c r="E13" s="49"/>
      <c r="F13" s="49"/>
      <c r="G13" s="49"/>
      <c r="H13" s="49"/>
      <c r="I13" s="49"/>
    </row>
    <row r="14" spans="1:9" ht="16.5" thickBot="1" x14ac:dyDescent="0.3">
      <c r="A14" s="160" t="s">
        <v>207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25">
      <c r="A15" s="275" t="s">
        <v>35</v>
      </c>
      <c r="B15" s="277" t="s">
        <v>193</v>
      </c>
      <c r="C15" s="269" t="s">
        <v>194</v>
      </c>
      <c r="D15" s="270"/>
      <c r="E15" s="271"/>
      <c r="F15" s="272" t="s">
        <v>195</v>
      </c>
      <c r="G15" s="269" t="s">
        <v>196</v>
      </c>
      <c r="H15" s="270"/>
      <c r="I15" s="274"/>
    </row>
    <row r="16" spans="1:9" ht="48" thickBot="1" x14ac:dyDescent="0.3">
      <c r="A16" s="276"/>
      <c r="B16" s="278"/>
      <c r="C16" s="156" t="s">
        <v>197</v>
      </c>
      <c r="D16" s="156" t="s">
        <v>198</v>
      </c>
      <c r="E16" s="156" t="s">
        <v>199</v>
      </c>
      <c r="F16" s="273"/>
      <c r="G16" s="156" t="s">
        <v>197</v>
      </c>
      <c r="H16" s="156" t="s">
        <v>198</v>
      </c>
      <c r="I16" s="157" t="s">
        <v>199</v>
      </c>
    </row>
    <row r="17" spans="1:9" ht="31.5" x14ac:dyDescent="0.25">
      <c r="A17" s="158" t="s">
        <v>200</v>
      </c>
      <c r="B17" s="161">
        <v>1</v>
      </c>
      <c r="C17" s="162">
        <v>5</v>
      </c>
      <c r="D17" s="163"/>
      <c r="E17" s="163"/>
      <c r="F17" s="164"/>
      <c r="G17" s="163"/>
      <c r="H17" s="163"/>
      <c r="I17" s="163"/>
    </row>
    <row r="18" spans="1:9" ht="31.5" x14ac:dyDescent="0.25">
      <c r="A18" s="159" t="s">
        <v>201</v>
      </c>
      <c r="B18" s="165"/>
      <c r="C18" s="163"/>
      <c r="D18" s="163"/>
      <c r="E18" s="163"/>
      <c r="F18" s="164"/>
      <c r="G18" s="163"/>
      <c r="H18" s="163"/>
      <c r="I18" s="163"/>
    </row>
    <row r="19" spans="1:9" x14ac:dyDescent="0.25">
      <c r="A19" s="159" t="s">
        <v>202</v>
      </c>
      <c r="B19" s="166">
        <v>3</v>
      </c>
      <c r="C19" s="159">
        <v>34</v>
      </c>
      <c r="D19" s="159"/>
      <c r="E19" s="159"/>
      <c r="F19" s="159">
        <v>5</v>
      </c>
      <c r="G19" s="159">
        <v>27</v>
      </c>
      <c r="H19" s="159"/>
      <c r="I19" s="159"/>
    </row>
    <row r="20" spans="1:9" x14ac:dyDescent="0.25">
      <c r="A20" s="121" t="s">
        <v>203</v>
      </c>
      <c r="B20" s="121">
        <v>4</v>
      </c>
      <c r="C20" s="121">
        <v>19</v>
      </c>
      <c r="D20" s="121"/>
      <c r="E20" s="121"/>
      <c r="F20" s="121">
        <v>5</v>
      </c>
      <c r="G20" s="121">
        <v>10</v>
      </c>
      <c r="H20" s="121"/>
      <c r="I20" s="121">
        <v>35</v>
      </c>
    </row>
    <row r="21" spans="1:9" x14ac:dyDescent="0.25">
      <c r="A21" s="121" t="s">
        <v>204</v>
      </c>
      <c r="B21" s="121">
        <v>1</v>
      </c>
      <c r="C21" s="121">
        <v>4</v>
      </c>
      <c r="D21" s="121"/>
      <c r="E21" s="121"/>
      <c r="F21" s="121"/>
      <c r="G21" s="121"/>
      <c r="H21" s="121"/>
      <c r="I21" s="121"/>
    </row>
    <row r="22" spans="1:9" x14ac:dyDescent="0.25">
      <c r="A22" s="121" t="s">
        <v>205</v>
      </c>
      <c r="B22" s="121">
        <v>1</v>
      </c>
      <c r="C22" s="121">
        <v>6</v>
      </c>
      <c r="D22" s="121"/>
      <c r="E22" s="121"/>
      <c r="F22" s="121">
        <v>3</v>
      </c>
      <c r="G22" s="121">
        <v>17</v>
      </c>
      <c r="H22" s="121"/>
      <c r="I22" s="121"/>
    </row>
    <row r="23" spans="1:9" x14ac:dyDescent="0.25">
      <c r="A23" s="121" t="s">
        <v>206</v>
      </c>
      <c r="B23" s="121">
        <v>1</v>
      </c>
      <c r="C23" s="121">
        <v>5</v>
      </c>
      <c r="D23" s="121"/>
      <c r="E23" s="121"/>
      <c r="F23" s="121"/>
      <c r="G23" s="121"/>
      <c r="H23" s="121"/>
      <c r="I23" s="121"/>
    </row>
    <row r="24" spans="1:9" x14ac:dyDescent="0.25">
      <c r="A24" s="86" t="s">
        <v>39</v>
      </c>
      <c r="B24" s="40">
        <f>SUM(B17:B23)</f>
        <v>11</v>
      </c>
      <c r="C24" s="40">
        <f>SUM(C17:C23)</f>
        <v>73</v>
      </c>
      <c r="D24" s="40">
        <f t="shared" ref="D24:I24" si="1">SUM(D17:D22)</f>
        <v>0</v>
      </c>
      <c r="E24" s="40">
        <f t="shared" si="1"/>
        <v>0</v>
      </c>
      <c r="F24" s="40">
        <f t="shared" si="1"/>
        <v>13</v>
      </c>
      <c r="G24" s="40">
        <f t="shared" si="1"/>
        <v>54</v>
      </c>
      <c r="H24" s="40">
        <f t="shared" si="1"/>
        <v>0</v>
      </c>
      <c r="I24" s="40">
        <f t="shared" si="1"/>
        <v>35</v>
      </c>
    </row>
    <row r="25" spans="1:9" x14ac:dyDescent="0.25">
      <c r="A25" s="49"/>
      <c r="B25" s="48"/>
      <c r="C25" s="48"/>
      <c r="D25" s="48"/>
      <c r="E25" s="48"/>
      <c r="F25" s="48"/>
      <c r="G25" s="48"/>
      <c r="H25" s="48"/>
      <c r="I25" s="48"/>
    </row>
    <row r="26" spans="1:9" x14ac:dyDescent="0.25">
      <c r="A26" s="40" t="s">
        <v>208</v>
      </c>
      <c r="B26" s="40">
        <f t="shared" ref="B26:I26" si="2">+B12-B24</f>
        <v>0</v>
      </c>
      <c r="C26" s="40">
        <f t="shared" si="2"/>
        <v>-1</v>
      </c>
      <c r="D26" s="40">
        <f t="shared" si="2"/>
        <v>0</v>
      </c>
      <c r="E26" s="40">
        <f t="shared" si="2"/>
        <v>0</v>
      </c>
      <c r="F26" s="40">
        <f t="shared" si="2"/>
        <v>-2</v>
      </c>
      <c r="G26" s="40">
        <f t="shared" si="2"/>
        <v>-7</v>
      </c>
      <c r="H26" s="40">
        <f t="shared" si="2"/>
        <v>0</v>
      </c>
      <c r="I26" s="40">
        <f t="shared" si="2"/>
        <v>-35</v>
      </c>
    </row>
    <row r="27" spans="1:9" x14ac:dyDescent="0.25">
      <c r="A27" s="167" t="s">
        <v>209</v>
      </c>
      <c r="B27" s="95">
        <f t="shared" ref="B27:I27" si="3">+IFERROR(B26/B24,0)*100</f>
        <v>0</v>
      </c>
      <c r="C27" s="95">
        <f t="shared" si="3"/>
        <v>-1.3698630136986301</v>
      </c>
      <c r="D27" s="95">
        <f t="shared" si="3"/>
        <v>0</v>
      </c>
      <c r="E27" s="95">
        <f t="shared" si="3"/>
        <v>0</v>
      </c>
      <c r="F27" s="95">
        <f t="shared" si="3"/>
        <v>-15.384615384615385</v>
      </c>
      <c r="G27" s="95">
        <f t="shared" si="3"/>
        <v>-12.962962962962962</v>
      </c>
      <c r="H27" s="95">
        <f t="shared" si="3"/>
        <v>0</v>
      </c>
      <c r="I27" s="95">
        <f t="shared" si="3"/>
        <v>-100</v>
      </c>
    </row>
  </sheetData>
  <mergeCells count="11">
    <mergeCell ref="A15:A16"/>
    <mergeCell ref="B15:B16"/>
    <mergeCell ref="C15:E15"/>
    <mergeCell ref="F15:F16"/>
    <mergeCell ref="G15:I15"/>
    <mergeCell ref="A1:I1"/>
    <mergeCell ref="A3:A4"/>
    <mergeCell ref="B3:B4"/>
    <mergeCell ref="C3:E3"/>
    <mergeCell ref="F3:F4"/>
    <mergeCell ref="G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zoomScaleSheetLayoutView="100" workbookViewId="0">
      <selection activeCell="F3" sqref="F3"/>
    </sheetView>
  </sheetViews>
  <sheetFormatPr defaultRowHeight="15.75" x14ac:dyDescent="0.25"/>
  <cols>
    <col min="1" max="6" width="12.625" customWidth="1"/>
  </cols>
  <sheetData>
    <row r="1" spans="1:7" ht="45" customHeight="1" x14ac:dyDescent="0.25">
      <c r="A1" s="252" t="s">
        <v>108</v>
      </c>
      <c r="B1" s="252"/>
      <c r="C1" s="252"/>
      <c r="D1" s="252"/>
      <c r="E1" s="252"/>
      <c r="F1" s="252"/>
    </row>
    <row r="2" spans="1:7" ht="107.25" customHeight="1" x14ac:dyDescent="0.25">
      <c r="A2" s="15" t="s">
        <v>59</v>
      </c>
      <c r="B2" s="15" t="s">
        <v>60</v>
      </c>
      <c r="C2" s="15" t="s">
        <v>61</v>
      </c>
      <c r="D2" s="15" t="s">
        <v>96</v>
      </c>
      <c r="E2" s="15" t="s">
        <v>97</v>
      </c>
      <c r="F2" s="15" t="s">
        <v>98</v>
      </c>
      <c r="G2" s="1"/>
    </row>
    <row r="3" spans="1:7" ht="21" customHeight="1" x14ac:dyDescent="0.25">
      <c r="A3" s="20" t="s">
        <v>104</v>
      </c>
      <c r="B3" s="3">
        <v>1194</v>
      </c>
      <c r="C3" s="3">
        <v>1165</v>
      </c>
      <c r="D3" s="3">
        <v>260</v>
      </c>
      <c r="E3" s="3">
        <v>137</v>
      </c>
      <c r="F3" s="3">
        <v>113</v>
      </c>
    </row>
    <row r="4" spans="1:7" ht="24.75" customHeight="1" x14ac:dyDescent="0.25">
      <c r="A4" s="20" t="s">
        <v>105</v>
      </c>
      <c r="B4" s="3">
        <v>1418</v>
      </c>
      <c r="C4" s="3">
        <v>1396</v>
      </c>
      <c r="D4" s="3">
        <v>185</v>
      </c>
      <c r="E4" s="3">
        <v>48</v>
      </c>
      <c r="F4" s="3">
        <v>40</v>
      </c>
    </row>
    <row r="5" spans="1:7" ht="19.5" customHeight="1" x14ac:dyDescent="0.25">
      <c r="A5" s="20" t="s">
        <v>106</v>
      </c>
      <c r="B5" s="3">
        <v>9</v>
      </c>
      <c r="C5" s="3">
        <v>9</v>
      </c>
      <c r="D5" s="3">
        <v>8</v>
      </c>
      <c r="E5" s="3">
        <v>0</v>
      </c>
      <c r="F5" s="3">
        <v>0</v>
      </c>
    </row>
    <row r="6" spans="1:7" ht="21" customHeight="1" x14ac:dyDescent="0.25">
      <c r="A6" s="20" t="s">
        <v>107</v>
      </c>
      <c r="B6" s="3">
        <v>12</v>
      </c>
      <c r="C6" s="3">
        <v>12</v>
      </c>
      <c r="D6" s="3">
        <v>0</v>
      </c>
      <c r="E6" s="3">
        <v>0</v>
      </c>
      <c r="F6" s="3">
        <v>0</v>
      </c>
    </row>
    <row r="7" spans="1:7" ht="18.75" customHeight="1" x14ac:dyDescent="0.25">
      <c r="A7" s="86" t="s">
        <v>39</v>
      </c>
      <c r="B7" s="40">
        <f>SUM(B3:B6)</f>
        <v>2633</v>
      </c>
      <c r="C7" s="40">
        <f>SUM(C3:C6)</f>
        <v>2582</v>
      </c>
      <c r="D7" s="40">
        <f>SUM(D3:D6)</f>
        <v>453</v>
      </c>
      <c r="E7" s="40">
        <f>SUM(E3:E6)</f>
        <v>185</v>
      </c>
      <c r="F7" s="40">
        <f>SUM(F3:F6)</f>
        <v>153</v>
      </c>
    </row>
    <row r="8" spans="1:7" x14ac:dyDescent="0.25">
      <c r="E8" s="13"/>
      <c r="F8" s="13"/>
    </row>
    <row r="9" spans="1:7" x14ac:dyDescent="0.25">
      <c r="A9" s="1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7" sqref="L7"/>
    </sheetView>
  </sheetViews>
  <sheetFormatPr defaultRowHeight="15.75" x14ac:dyDescent="0.25"/>
  <cols>
    <col min="1" max="1" width="10" customWidth="1"/>
    <col min="3" max="3" width="10.625" customWidth="1"/>
    <col min="6" max="6" width="10.25" customWidth="1"/>
    <col min="7" max="7" width="10.125" customWidth="1"/>
  </cols>
  <sheetData>
    <row r="1" spans="1:9" ht="20.25" x14ac:dyDescent="0.3">
      <c r="A1" s="173" t="s">
        <v>227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5">
      <c r="A2" t="s">
        <v>228</v>
      </c>
    </row>
    <row r="3" spans="1:9" ht="63" x14ac:dyDescent="0.25">
      <c r="A3" s="111" t="s">
        <v>229</v>
      </c>
      <c r="B3" s="111" t="s">
        <v>230</v>
      </c>
      <c r="C3" s="3" t="s">
        <v>231</v>
      </c>
      <c r="D3" s="3" t="s">
        <v>232</v>
      </c>
      <c r="E3" s="3" t="s">
        <v>233</v>
      </c>
      <c r="F3" s="3" t="s">
        <v>234</v>
      </c>
      <c r="G3" s="3" t="s">
        <v>235</v>
      </c>
      <c r="H3" s="3" t="s">
        <v>236</v>
      </c>
      <c r="I3" s="3" t="s">
        <v>39</v>
      </c>
    </row>
    <row r="4" spans="1:9" x14ac:dyDescent="0.25">
      <c r="A4" s="3" t="s">
        <v>203</v>
      </c>
      <c r="B4" s="3">
        <v>1</v>
      </c>
      <c r="C4" s="3">
        <v>2</v>
      </c>
      <c r="D4" s="3">
        <v>3</v>
      </c>
      <c r="E4" s="3">
        <v>2</v>
      </c>
      <c r="F4" s="3">
        <v>1</v>
      </c>
      <c r="G4" s="3">
        <v>0</v>
      </c>
      <c r="H4" s="3">
        <v>101</v>
      </c>
      <c r="I4" s="3">
        <v>110</v>
      </c>
    </row>
    <row r="5" spans="1:9" x14ac:dyDescent="0.25">
      <c r="A5" s="3" t="s">
        <v>204</v>
      </c>
      <c r="B5" s="3">
        <v>6</v>
      </c>
      <c r="C5" s="3">
        <v>2</v>
      </c>
      <c r="D5" s="3">
        <v>0</v>
      </c>
      <c r="E5" s="3">
        <v>13</v>
      </c>
      <c r="F5" s="3">
        <v>0</v>
      </c>
      <c r="G5" s="3">
        <v>0</v>
      </c>
      <c r="H5" s="3">
        <v>173</v>
      </c>
      <c r="I5" s="3">
        <v>194</v>
      </c>
    </row>
    <row r="6" spans="1:9" x14ac:dyDescent="0.25">
      <c r="A6" s="3" t="s">
        <v>205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7</v>
      </c>
      <c r="I6" s="3">
        <v>8</v>
      </c>
    </row>
    <row r="7" spans="1:9" x14ac:dyDescent="0.25">
      <c r="A7" s="3" t="s">
        <v>202</v>
      </c>
      <c r="B7" s="3">
        <v>5</v>
      </c>
      <c r="C7" s="3">
        <v>17</v>
      </c>
      <c r="D7" s="3">
        <v>1</v>
      </c>
      <c r="E7" s="3">
        <v>0</v>
      </c>
      <c r="F7" s="3">
        <v>0</v>
      </c>
      <c r="G7" s="3">
        <v>0</v>
      </c>
      <c r="H7" s="3">
        <v>156</v>
      </c>
      <c r="I7" s="3">
        <v>179</v>
      </c>
    </row>
    <row r="8" spans="1:9" x14ac:dyDescent="0.25">
      <c r="A8" s="3" t="s">
        <v>206</v>
      </c>
      <c r="B8" s="3">
        <v>0</v>
      </c>
      <c r="C8" s="3">
        <v>1</v>
      </c>
      <c r="D8" s="3">
        <v>5</v>
      </c>
      <c r="E8" s="3">
        <v>4</v>
      </c>
      <c r="F8" s="3">
        <v>0</v>
      </c>
      <c r="G8" s="3">
        <v>0</v>
      </c>
      <c r="H8" s="3">
        <v>111</v>
      </c>
      <c r="I8" s="3">
        <v>121</v>
      </c>
    </row>
    <row r="9" spans="1:9" x14ac:dyDescent="0.25">
      <c r="A9" s="3" t="s">
        <v>237</v>
      </c>
      <c r="B9" s="3">
        <v>0</v>
      </c>
      <c r="C9" s="3">
        <v>0</v>
      </c>
      <c r="D9" s="3">
        <v>0</v>
      </c>
      <c r="E9" s="3">
        <v>11</v>
      </c>
      <c r="F9" s="3">
        <v>0</v>
      </c>
      <c r="G9" s="3">
        <v>0</v>
      </c>
      <c r="H9" s="3">
        <v>45</v>
      </c>
      <c r="I9" s="3">
        <v>56</v>
      </c>
    </row>
    <row r="10" spans="1:9" x14ac:dyDescent="0.25">
      <c r="A10" s="3" t="s">
        <v>238</v>
      </c>
      <c r="B10" s="3">
        <v>0</v>
      </c>
      <c r="C10" s="3">
        <v>4</v>
      </c>
      <c r="D10" s="3">
        <v>2</v>
      </c>
      <c r="E10" s="3">
        <v>0</v>
      </c>
      <c r="F10" s="3">
        <v>0</v>
      </c>
      <c r="G10" s="3">
        <v>0</v>
      </c>
      <c r="H10" s="3">
        <v>50</v>
      </c>
      <c r="I10" s="3">
        <v>56</v>
      </c>
    </row>
    <row r="11" spans="1:9" x14ac:dyDescent="0.25">
      <c r="A11" s="3" t="s">
        <v>39</v>
      </c>
      <c r="B11" s="3">
        <v>12</v>
      </c>
      <c r="C11" s="3">
        <v>27</v>
      </c>
      <c r="D11" s="3">
        <v>11</v>
      </c>
      <c r="E11" s="3">
        <v>30</v>
      </c>
      <c r="F11" s="3">
        <v>1</v>
      </c>
      <c r="G11" s="3">
        <v>0</v>
      </c>
      <c r="H11" s="3">
        <v>643</v>
      </c>
      <c r="I11" s="3">
        <v>724</v>
      </c>
    </row>
    <row r="13" spans="1:9" x14ac:dyDescent="0.25">
      <c r="A13" t="s">
        <v>239</v>
      </c>
    </row>
    <row r="14" spans="1:9" ht="63" x14ac:dyDescent="0.25">
      <c r="A14" s="111" t="s">
        <v>229</v>
      </c>
      <c r="B14" s="111" t="s">
        <v>230</v>
      </c>
      <c r="C14" s="3" t="s">
        <v>231</v>
      </c>
      <c r="D14" s="3" t="s">
        <v>232</v>
      </c>
      <c r="E14" s="3" t="s">
        <v>233</v>
      </c>
      <c r="F14" s="3" t="s">
        <v>234</v>
      </c>
      <c r="G14" s="3" t="s">
        <v>235</v>
      </c>
      <c r="H14" s="3" t="s">
        <v>236</v>
      </c>
      <c r="I14" s="3" t="s">
        <v>39</v>
      </c>
    </row>
    <row r="15" spans="1:9" x14ac:dyDescent="0.25">
      <c r="A15" s="3" t="s">
        <v>203</v>
      </c>
      <c r="B15" s="3">
        <v>0</v>
      </c>
      <c r="C15" s="3">
        <v>4</v>
      </c>
      <c r="D15" s="3">
        <v>0</v>
      </c>
      <c r="E15" s="3">
        <v>1</v>
      </c>
      <c r="F15" s="3">
        <v>1</v>
      </c>
      <c r="G15" s="3">
        <v>0</v>
      </c>
      <c r="H15" s="3">
        <v>130</v>
      </c>
      <c r="I15" s="3">
        <v>136</v>
      </c>
    </row>
    <row r="16" spans="1:9" x14ac:dyDescent="0.25">
      <c r="A16" s="3" t="s">
        <v>204</v>
      </c>
      <c r="B16" s="3">
        <v>3</v>
      </c>
      <c r="C16" s="3">
        <v>2</v>
      </c>
      <c r="D16" s="3">
        <v>1</v>
      </c>
      <c r="E16" s="3">
        <v>7</v>
      </c>
      <c r="F16" s="3">
        <v>0</v>
      </c>
      <c r="G16" s="3">
        <v>0</v>
      </c>
      <c r="H16" s="3">
        <v>122</v>
      </c>
      <c r="I16" s="3">
        <v>135</v>
      </c>
    </row>
    <row r="17" spans="1:9" x14ac:dyDescent="0.25">
      <c r="A17" s="3" t="s">
        <v>205</v>
      </c>
      <c r="B17" s="3">
        <v>0</v>
      </c>
      <c r="C17" s="3">
        <v>1</v>
      </c>
      <c r="D17" s="3">
        <v>3</v>
      </c>
      <c r="E17" s="3">
        <v>1</v>
      </c>
      <c r="F17" s="3">
        <v>0</v>
      </c>
      <c r="G17" s="3">
        <v>0</v>
      </c>
      <c r="H17" s="3">
        <v>122</v>
      </c>
      <c r="I17" s="3">
        <v>127</v>
      </c>
    </row>
    <row r="18" spans="1:9" x14ac:dyDescent="0.25">
      <c r="A18" s="3" t="s">
        <v>202</v>
      </c>
      <c r="B18" s="3">
        <v>2</v>
      </c>
      <c r="C18" s="3">
        <v>7</v>
      </c>
      <c r="D18" s="3">
        <v>0</v>
      </c>
      <c r="E18" s="3">
        <v>0</v>
      </c>
      <c r="F18" s="3">
        <v>2</v>
      </c>
      <c r="G18" s="3">
        <v>0</v>
      </c>
      <c r="H18" s="3">
        <v>215</v>
      </c>
      <c r="I18" s="3">
        <v>226</v>
      </c>
    </row>
    <row r="19" spans="1:9" x14ac:dyDescent="0.25">
      <c r="A19" s="3" t="s">
        <v>206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97</v>
      </c>
      <c r="I19" s="3">
        <v>97</v>
      </c>
    </row>
    <row r="20" spans="1:9" x14ac:dyDescent="0.25">
      <c r="A20" s="3" t="s">
        <v>237</v>
      </c>
      <c r="B20" s="3">
        <v>0</v>
      </c>
      <c r="C20" s="3">
        <v>1</v>
      </c>
      <c r="D20" s="3">
        <v>0</v>
      </c>
      <c r="E20" s="3">
        <v>6</v>
      </c>
      <c r="F20" s="3">
        <v>0</v>
      </c>
      <c r="G20" s="3">
        <v>0</v>
      </c>
      <c r="H20" s="3">
        <v>24</v>
      </c>
      <c r="I20" s="3">
        <v>31</v>
      </c>
    </row>
    <row r="21" spans="1:9" x14ac:dyDescent="0.25">
      <c r="A21" s="3" t="s">
        <v>238</v>
      </c>
      <c r="B21" s="3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46</v>
      </c>
      <c r="I21" s="3">
        <v>50</v>
      </c>
    </row>
    <row r="22" spans="1:9" x14ac:dyDescent="0.25">
      <c r="A22" s="3" t="s">
        <v>39</v>
      </c>
      <c r="B22" s="3">
        <v>5</v>
      </c>
      <c r="C22" s="3">
        <v>18</v>
      </c>
      <c r="D22" s="3">
        <v>5</v>
      </c>
      <c r="E22" s="3">
        <v>15</v>
      </c>
      <c r="F22" s="3">
        <v>3</v>
      </c>
      <c r="G22" s="3">
        <v>0</v>
      </c>
      <c r="H22" s="3">
        <v>756</v>
      </c>
      <c r="I22" s="3">
        <v>802</v>
      </c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 t="s">
        <v>240</v>
      </c>
      <c r="B24" s="3">
        <v>7</v>
      </c>
      <c r="C24" s="3">
        <v>9</v>
      </c>
      <c r="D24" s="3">
        <v>6</v>
      </c>
      <c r="E24" s="3">
        <v>15</v>
      </c>
      <c r="F24" s="3">
        <v>-2</v>
      </c>
      <c r="G24" s="3">
        <v>0</v>
      </c>
      <c r="H24" s="3">
        <v>-113</v>
      </c>
      <c r="I24" s="3">
        <v>-78</v>
      </c>
    </row>
    <row r="25" spans="1:9" x14ac:dyDescent="0.25">
      <c r="A25" s="3" t="s">
        <v>241</v>
      </c>
      <c r="B25" s="3">
        <v>140</v>
      </c>
      <c r="C25" s="3">
        <v>50</v>
      </c>
      <c r="D25" s="3">
        <v>120</v>
      </c>
      <c r="E25" s="3">
        <v>100</v>
      </c>
      <c r="F25" s="3">
        <v>-66.599999999999994</v>
      </c>
      <c r="G25" s="3">
        <v>0</v>
      </c>
      <c r="H25" s="3">
        <v>-14.9</v>
      </c>
      <c r="I25" s="3">
        <v>-9.6999999999999993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3" sqref="E3"/>
    </sheetView>
  </sheetViews>
  <sheetFormatPr defaultRowHeight="15.75" x14ac:dyDescent="0.25"/>
  <cols>
    <col min="1" max="1" width="14.75" customWidth="1"/>
  </cols>
  <sheetData>
    <row r="1" spans="1:4" ht="20.25" x14ac:dyDescent="0.3">
      <c r="A1" s="279" t="s">
        <v>242</v>
      </c>
      <c r="B1" s="279"/>
      <c r="C1" s="279"/>
      <c r="D1" s="279"/>
    </row>
    <row r="2" spans="1:4" ht="19.5" thickBot="1" x14ac:dyDescent="0.35">
      <c r="A2" s="38" t="s">
        <v>228</v>
      </c>
      <c r="B2" s="174"/>
      <c r="C2" s="174"/>
      <c r="D2" s="174"/>
    </row>
    <row r="3" spans="1:4" ht="16.5" thickBot="1" x14ac:dyDescent="0.3">
      <c r="A3" s="82" t="s">
        <v>243</v>
      </c>
      <c r="B3" s="67" t="s">
        <v>244</v>
      </c>
      <c r="C3" s="67" t="s">
        <v>245</v>
      </c>
      <c r="D3" s="79" t="s">
        <v>246</v>
      </c>
    </row>
    <row r="4" spans="1:4" x14ac:dyDescent="0.25">
      <c r="A4" s="53" t="s">
        <v>204</v>
      </c>
      <c r="B4" s="53">
        <v>2</v>
      </c>
      <c r="C4" s="53">
        <v>4</v>
      </c>
      <c r="D4" s="53">
        <v>6</v>
      </c>
    </row>
    <row r="5" spans="1:4" x14ac:dyDescent="0.25">
      <c r="A5" s="3"/>
      <c r="B5" s="3"/>
      <c r="C5" s="3"/>
      <c r="D5" s="3"/>
    </row>
    <row r="6" spans="1:4" x14ac:dyDescent="0.25">
      <c r="A6" s="3"/>
      <c r="B6" s="3"/>
      <c r="C6" s="3"/>
      <c r="D6" s="3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x14ac:dyDescent="0.25">
      <c r="A10" s="40" t="s">
        <v>39</v>
      </c>
      <c r="B10" s="40">
        <f>SUM(B4:B9)</f>
        <v>2</v>
      </c>
      <c r="C10" s="40">
        <f>SUM(C4:C9)</f>
        <v>4</v>
      </c>
      <c r="D10" s="40">
        <f>SUM(D4:D9)</f>
        <v>6</v>
      </c>
    </row>
    <row r="11" spans="1:4" x14ac:dyDescent="0.25">
      <c r="A11" s="6"/>
      <c r="B11" s="6"/>
      <c r="C11" s="6"/>
      <c r="D11" s="6"/>
    </row>
    <row r="12" spans="1:4" ht="16.5" thickBot="1" x14ac:dyDescent="0.3">
      <c r="A12" s="38" t="s">
        <v>239</v>
      </c>
      <c r="B12" s="6"/>
      <c r="C12" s="6"/>
      <c r="D12" s="6"/>
    </row>
    <row r="13" spans="1:4" ht="16.5" thickBot="1" x14ac:dyDescent="0.3">
      <c r="A13" s="82" t="s">
        <v>243</v>
      </c>
      <c r="B13" s="67" t="s">
        <v>244</v>
      </c>
      <c r="C13" s="67" t="s">
        <v>245</v>
      </c>
      <c r="D13" s="79" t="s">
        <v>246</v>
      </c>
    </row>
    <row r="14" spans="1:4" x14ac:dyDescent="0.25">
      <c r="A14" s="53" t="s">
        <v>204</v>
      </c>
      <c r="B14" s="53">
        <v>1</v>
      </c>
      <c r="C14" s="53">
        <v>1</v>
      </c>
      <c r="D14" s="53">
        <v>0</v>
      </c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40" t="s">
        <v>39</v>
      </c>
      <c r="B20" s="40">
        <f>SUM(B14:B19)</f>
        <v>1</v>
      </c>
      <c r="C20" s="40">
        <f>SUM(C14:C19)</f>
        <v>1</v>
      </c>
      <c r="D20" s="40">
        <f>SUM(D14:D19)</f>
        <v>0</v>
      </c>
    </row>
    <row r="21" spans="1:4" x14ac:dyDescent="0.25">
      <c r="B21" s="6"/>
      <c r="C21" s="6"/>
      <c r="D21" s="6"/>
    </row>
    <row r="22" spans="1:4" x14ac:dyDescent="0.25">
      <c r="A22" s="40" t="s">
        <v>240</v>
      </c>
      <c r="B22" s="40">
        <f>+B10-B20</f>
        <v>1</v>
      </c>
      <c r="C22" s="40">
        <f>+C10-C20</f>
        <v>3</v>
      </c>
      <c r="D22" s="40">
        <f>+D10-D20</f>
        <v>6</v>
      </c>
    </row>
    <row r="23" spans="1:4" x14ac:dyDescent="0.25">
      <c r="A23" s="50" t="s">
        <v>241</v>
      </c>
      <c r="B23" s="95">
        <v>100</v>
      </c>
      <c r="C23" s="95">
        <v>300</v>
      </c>
      <c r="D23" s="95"/>
    </row>
  </sheetData>
  <mergeCells count="1">
    <mergeCell ref="A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zoomScaleSheetLayoutView="100" workbookViewId="0">
      <selection activeCell="G34" sqref="G34:G35"/>
    </sheetView>
  </sheetViews>
  <sheetFormatPr defaultRowHeight="15.75" x14ac:dyDescent="0.25"/>
  <cols>
    <col min="1" max="1" width="30.25" customWidth="1"/>
    <col min="2" max="2" width="36.125" customWidth="1"/>
    <col min="3" max="3" width="36.375" customWidth="1"/>
    <col min="4" max="4" width="6.875" customWidth="1"/>
    <col min="5" max="5" width="7.875" customWidth="1"/>
    <col min="6" max="6" width="4.25" customWidth="1"/>
  </cols>
  <sheetData>
    <row r="1" spans="1:6" ht="41.25" customHeight="1" x14ac:dyDescent="0.25">
      <c r="A1" s="235" t="s">
        <v>250</v>
      </c>
      <c r="B1" s="235"/>
      <c r="C1" s="235"/>
      <c r="D1" s="235"/>
      <c r="E1" s="235"/>
      <c r="F1" s="235"/>
    </row>
    <row r="2" spans="1:6" ht="16.5" thickBot="1" x14ac:dyDescent="0.3">
      <c r="A2" s="80" t="s">
        <v>32</v>
      </c>
    </row>
    <row r="3" spans="1:6" ht="22.5" customHeight="1" thickBot="1" x14ac:dyDescent="0.3">
      <c r="A3" s="282" t="s">
        <v>35</v>
      </c>
      <c r="B3" s="283" t="s">
        <v>58</v>
      </c>
      <c r="C3" s="283" t="s">
        <v>83</v>
      </c>
      <c r="D3" s="283" t="s">
        <v>81</v>
      </c>
      <c r="E3" s="283" t="s">
        <v>62</v>
      </c>
      <c r="F3" s="284" t="s">
        <v>391</v>
      </c>
    </row>
    <row r="4" spans="1:6" ht="15.75" customHeight="1" x14ac:dyDescent="0.25">
      <c r="A4" s="285" t="s">
        <v>110</v>
      </c>
      <c r="B4" s="285" t="s">
        <v>128</v>
      </c>
      <c r="C4" s="285" t="s">
        <v>129</v>
      </c>
      <c r="D4" s="286" t="s">
        <v>124</v>
      </c>
      <c r="E4" s="286" t="s">
        <v>125</v>
      </c>
      <c r="F4" s="285" t="s">
        <v>126</v>
      </c>
    </row>
    <row r="5" spans="1:6" ht="15.75" customHeight="1" x14ac:dyDescent="0.25">
      <c r="A5" s="285" t="s">
        <v>110</v>
      </c>
      <c r="B5" s="285" t="s">
        <v>128</v>
      </c>
      <c r="C5" s="285" t="s">
        <v>129</v>
      </c>
      <c r="D5" s="286" t="s">
        <v>127</v>
      </c>
      <c r="E5" s="286" t="s">
        <v>125</v>
      </c>
      <c r="F5" s="285" t="s">
        <v>126</v>
      </c>
    </row>
    <row r="6" spans="1:6" ht="15.75" customHeight="1" x14ac:dyDescent="0.25">
      <c r="A6" s="285" t="s">
        <v>110</v>
      </c>
      <c r="B6" s="285" t="s">
        <v>130</v>
      </c>
      <c r="C6" s="285" t="s">
        <v>131</v>
      </c>
      <c r="D6" s="286" t="s">
        <v>124</v>
      </c>
      <c r="E6" s="286" t="s">
        <v>125</v>
      </c>
      <c r="F6" s="285" t="s">
        <v>126</v>
      </c>
    </row>
    <row r="7" spans="1:6" ht="15.75" customHeight="1" x14ac:dyDescent="0.25">
      <c r="A7" s="285" t="s">
        <v>110</v>
      </c>
      <c r="B7" s="285" t="s">
        <v>130</v>
      </c>
      <c r="C7" s="285" t="s">
        <v>131</v>
      </c>
      <c r="D7" s="286" t="s">
        <v>127</v>
      </c>
      <c r="E7" s="286" t="s">
        <v>125</v>
      </c>
      <c r="F7" s="285" t="s">
        <v>126</v>
      </c>
    </row>
    <row r="8" spans="1:6" ht="15.75" customHeight="1" x14ac:dyDescent="0.25">
      <c r="A8" s="285" t="s">
        <v>110</v>
      </c>
      <c r="B8" s="285" t="s">
        <v>130</v>
      </c>
      <c r="C8" s="285" t="s">
        <v>132</v>
      </c>
      <c r="D8" s="286" t="s">
        <v>124</v>
      </c>
      <c r="E8" s="286" t="s">
        <v>125</v>
      </c>
      <c r="F8" s="285" t="s">
        <v>126</v>
      </c>
    </row>
    <row r="9" spans="1:6" ht="15.75" customHeight="1" x14ac:dyDescent="0.25">
      <c r="A9" s="285" t="s">
        <v>110</v>
      </c>
      <c r="B9" s="285" t="s">
        <v>130</v>
      </c>
      <c r="C9" s="285" t="s">
        <v>132</v>
      </c>
      <c r="D9" s="286" t="s">
        <v>127</v>
      </c>
      <c r="E9" s="286" t="s">
        <v>125</v>
      </c>
      <c r="F9" s="285" t="s">
        <v>126</v>
      </c>
    </row>
    <row r="10" spans="1:6" ht="15.75" customHeight="1" x14ac:dyDescent="0.25">
      <c r="A10" s="285" t="s">
        <v>111</v>
      </c>
      <c r="B10" s="285" t="s">
        <v>133</v>
      </c>
      <c r="C10" s="285" t="s">
        <v>134</v>
      </c>
      <c r="D10" s="286" t="s">
        <v>124</v>
      </c>
      <c r="E10" s="286" t="s">
        <v>125</v>
      </c>
      <c r="F10" s="285" t="s">
        <v>126</v>
      </c>
    </row>
    <row r="11" spans="1:6" ht="15.75" customHeight="1" x14ac:dyDescent="0.25">
      <c r="A11" s="285" t="s">
        <v>111</v>
      </c>
      <c r="B11" s="285" t="s">
        <v>133</v>
      </c>
      <c r="C11" s="285" t="s">
        <v>134</v>
      </c>
      <c r="D11" s="286" t="s">
        <v>127</v>
      </c>
      <c r="E11" s="286" t="s">
        <v>125</v>
      </c>
      <c r="F11" s="285" t="s">
        <v>126</v>
      </c>
    </row>
    <row r="12" spans="1:6" ht="15.75" customHeight="1" x14ac:dyDescent="0.25">
      <c r="A12" s="285" t="s">
        <v>111</v>
      </c>
      <c r="B12" s="285" t="s">
        <v>135</v>
      </c>
      <c r="C12" s="285" t="s">
        <v>135</v>
      </c>
      <c r="D12" s="286" t="s">
        <v>124</v>
      </c>
      <c r="E12" s="286" t="s">
        <v>125</v>
      </c>
      <c r="F12" s="285" t="s">
        <v>126</v>
      </c>
    </row>
    <row r="13" spans="1:6" ht="15.75" customHeight="1" x14ac:dyDescent="0.25">
      <c r="A13" s="285" t="s">
        <v>111</v>
      </c>
      <c r="B13" s="285" t="s">
        <v>135</v>
      </c>
      <c r="C13" s="285" t="s">
        <v>135</v>
      </c>
      <c r="D13" s="286" t="s">
        <v>127</v>
      </c>
      <c r="E13" s="286" t="s">
        <v>125</v>
      </c>
      <c r="F13" s="285" t="s">
        <v>126</v>
      </c>
    </row>
    <row r="14" spans="1:6" ht="15.75" customHeight="1" x14ac:dyDescent="0.25">
      <c r="A14" s="285" t="s">
        <v>109</v>
      </c>
      <c r="B14" s="285" t="s">
        <v>136</v>
      </c>
      <c r="C14" s="285" t="s">
        <v>137</v>
      </c>
      <c r="D14" s="286" t="s">
        <v>124</v>
      </c>
      <c r="E14" s="286" t="s">
        <v>125</v>
      </c>
      <c r="F14" s="285" t="s">
        <v>126</v>
      </c>
    </row>
    <row r="15" spans="1:6" ht="15.75" customHeight="1" x14ac:dyDescent="0.25">
      <c r="A15" s="285" t="s">
        <v>109</v>
      </c>
      <c r="B15" s="285" t="s">
        <v>136</v>
      </c>
      <c r="C15" s="285" t="s">
        <v>137</v>
      </c>
      <c r="D15" s="286" t="s">
        <v>127</v>
      </c>
      <c r="E15" s="286" t="s">
        <v>125</v>
      </c>
      <c r="F15" s="285" t="s">
        <v>126</v>
      </c>
    </row>
    <row r="16" spans="1:6" ht="15.75" customHeight="1" x14ac:dyDescent="0.25">
      <c r="A16" s="285" t="s">
        <v>109</v>
      </c>
      <c r="B16" s="285" t="s">
        <v>138</v>
      </c>
      <c r="C16" s="285" t="s">
        <v>139</v>
      </c>
      <c r="D16" s="286" t="s">
        <v>124</v>
      </c>
      <c r="E16" s="286" t="s">
        <v>125</v>
      </c>
      <c r="F16" s="285" t="s">
        <v>126</v>
      </c>
    </row>
    <row r="17" spans="1:6" ht="15.75" customHeight="1" x14ac:dyDescent="0.25">
      <c r="A17" s="285" t="s">
        <v>109</v>
      </c>
      <c r="B17" s="285" t="s">
        <v>138</v>
      </c>
      <c r="C17" s="285" t="s">
        <v>139</v>
      </c>
      <c r="D17" s="286" t="s">
        <v>127</v>
      </c>
      <c r="E17" s="286" t="s">
        <v>125</v>
      </c>
      <c r="F17" s="285" t="s">
        <v>126</v>
      </c>
    </row>
    <row r="18" spans="1:6" ht="15.75" customHeight="1" x14ac:dyDescent="0.25">
      <c r="A18" s="285" t="s">
        <v>109</v>
      </c>
      <c r="B18" s="285" t="s">
        <v>138</v>
      </c>
      <c r="C18" s="285" t="s">
        <v>145</v>
      </c>
      <c r="D18" s="286" t="s">
        <v>124</v>
      </c>
      <c r="E18" s="286" t="s">
        <v>125</v>
      </c>
      <c r="F18" s="285" t="s">
        <v>126</v>
      </c>
    </row>
    <row r="19" spans="1:6" ht="15.75" customHeight="1" x14ac:dyDescent="0.25">
      <c r="A19" s="285" t="s">
        <v>109</v>
      </c>
      <c r="B19" s="285" t="s">
        <v>138</v>
      </c>
      <c r="C19" s="285" t="s">
        <v>145</v>
      </c>
      <c r="D19" s="286" t="s">
        <v>127</v>
      </c>
      <c r="E19" s="286" t="s">
        <v>125</v>
      </c>
      <c r="F19" s="285" t="s">
        <v>126</v>
      </c>
    </row>
    <row r="20" spans="1:6" ht="15.75" customHeight="1" x14ac:dyDescent="0.25">
      <c r="A20" s="285" t="s">
        <v>121</v>
      </c>
      <c r="B20" s="285" t="s">
        <v>140</v>
      </c>
      <c r="C20" s="285" t="s">
        <v>140</v>
      </c>
      <c r="D20" s="286" t="s">
        <v>124</v>
      </c>
      <c r="E20" s="286" t="s">
        <v>125</v>
      </c>
      <c r="F20" s="285" t="s">
        <v>126</v>
      </c>
    </row>
    <row r="21" spans="1:6" ht="15.75" customHeight="1" x14ac:dyDescent="0.25">
      <c r="A21" s="285" t="s">
        <v>121</v>
      </c>
      <c r="B21" s="285" t="s">
        <v>140</v>
      </c>
      <c r="C21" s="285" t="s">
        <v>140</v>
      </c>
      <c r="D21" s="286" t="s">
        <v>127</v>
      </c>
      <c r="E21" s="286" t="s">
        <v>125</v>
      </c>
      <c r="F21" s="285" t="s">
        <v>126</v>
      </c>
    </row>
    <row r="22" spans="1:6" ht="15.75" customHeight="1" x14ac:dyDescent="0.25">
      <c r="A22" s="285" t="s">
        <v>121</v>
      </c>
      <c r="B22" s="285" t="s">
        <v>141</v>
      </c>
      <c r="C22" s="285" t="s">
        <v>141</v>
      </c>
      <c r="D22" s="286" t="s">
        <v>124</v>
      </c>
      <c r="E22" s="286" t="s">
        <v>125</v>
      </c>
      <c r="F22" s="285" t="s">
        <v>126</v>
      </c>
    </row>
    <row r="23" spans="1:6" ht="15.75" customHeight="1" x14ac:dyDescent="0.25">
      <c r="A23" s="285" t="s">
        <v>121</v>
      </c>
      <c r="B23" s="285" t="s">
        <v>141</v>
      </c>
      <c r="C23" s="285" t="s">
        <v>141</v>
      </c>
      <c r="D23" s="286" t="s">
        <v>127</v>
      </c>
      <c r="E23" s="286" t="s">
        <v>125</v>
      </c>
      <c r="F23" s="285" t="s">
        <v>126</v>
      </c>
    </row>
    <row r="24" spans="1:6" ht="15.75" customHeight="1" x14ac:dyDescent="0.25">
      <c r="A24" s="285" t="s">
        <v>121</v>
      </c>
      <c r="B24" s="285" t="s">
        <v>142</v>
      </c>
      <c r="C24" s="285" t="s">
        <v>142</v>
      </c>
      <c r="D24" s="286" t="s">
        <v>124</v>
      </c>
      <c r="E24" s="286" t="s">
        <v>125</v>
      </c>
      <c r="F24" s="285" t="s">
        <v>126</v>
      </c>
    </row>
    <row r="25" spans="1:6" ht="15.75" customHeight="1" x14ac:dyDescent="0.25">
      <c r="A25" s="285" t="s">
        <v>121</v>
      </c>
      <c r="B25" s="285" t="s">
        <v>142</v>
      </c>
      <c r="C25" s="285" t="s">
        <v>142</v>
      </c>
      <c r="D25" s="286" t="s">
        <v>127</v>
      </c>
      <c r="E25" s="286" t="s">
        <v>125</v>
      </c>
      <c r="F25" s="285" t="s">
        <v>126</v>
      </c>
    </row>
    <row r="26" spans="1:6" ht="15.75" customHeight="1" x14ac:dyDescent="0.25">
      <c r="A26" s="285" t="s">
        <v>143</v>
      </c>
      <c r="B26" s="285" t="s">
        <v>144</v>
      </c>
      <c r="C26" s="285" t="s">
        <v>144</v>
      </c>
      <c r="D26" s="286" t="s">
        <v>124</v>
      </c>
      <c r="E26" s="286" t="s">
        <v>125</v>
      </c>
      <c r="F26" s="285" t="s">
        <v>126</v>
      </c>
    </row>
    <row r="27" spans="1:6" ht="15.75" customHeight="1" x14ac:dyDescent="0.25">
      <c r="A27" s="285" t="s">
        <v>143</v>
      </c>
      <c r="B27" s="285" t="s">
        <v>144</v>
      </c>
      <c r="C27" s="285" t="s">
        <v>144</v>
      </c>
      <c r="D27" s="286" t="s">
        <v>127</v>
      </c>
      <c r="E27" s="286" t="s">
        <v>125</v>
      </c>
      <c r="F27" s="285" t="s">
        <v>126</v>
      </c>
    </row>
    <row r="28" spans="1:6" x14ac:dyDescent="0.25">
      <c r="A28" s="287"/>
      <c r="B28" s="287"/>
      <c r="C28" s="287"/>
      <c r="D28" s="287"/>
      <c r="E28" s="287"/>
      <c r="F28" s="287"/>
    </row>
    <row r="29" spans="1:6" ht="16.5" thickBot="1" x14ac:dyDescent="0.3">
      <c r="A29" s="288" t="s">
        <v>33</v>
      </c>
      <c r="B29" s="289"/>
      <c r="C29" s="289"/>
      <c r="D29" s="289"/>
      <c r="E29" s="289"/>
      <c r="F29" s="289"/>
    </row>
    <row r="30" spans="1:6" ht="16.5" thickBot="1" x14ac:dyDescent="0.3">
      <c r="A30" s="282" t="s">
        <v>35</v>
      </c>
      <c r="B30" s="283" t="s">
        <v>58</v>
      </c>
      <c r="C30" s="283" t="s">
        <v>83</v>
      </c>
      <c r="D30" s="283" t="s">
        <v>81</v>
      </c>
      <c r="E30" s="283" t="s">
        <v>62</v>
      </c>
      <c r="F30" s="284" t="s">
        <v>391</v>
      </c>
    </row>
    <row r="31" spans="1:6" ht="15.75" customHeight="1" x14ac:dyDescent="0.25">
      <c r="A31" s="285" t="s">
        <v>110</v>
      </c>
      <c r="B31" s="285" t="s">
        <v>130</v>
      </c>
      <c r="C31" s="285" t="s">
        <v>146</v>
      </c>
      <c r="D31" s="286" t="s">
        <v>124</v>
      </c>
      <c r="E31" s="286" t="s">
        <v>125</v>
      </c>
      <c r="F31" s="285" t="s">
        <v>147</v>
      </c>
    </row>
    <row r="32" spans="1:6" ht="15.75" customHeight="1" x14ac:dyDescent="0.25">
      <c r="A32" s="285" t="s">
        <v>110</v>
      </c>
      <c r="B32" s="285" t="s">
        <v>130</v>
      </c>
      <c r="C32" s="285" t="s">
        <v>146</v>
      </c>
      <c r="D32" s="286" t="s">
        <v>127</v>
      </c>
      <c r="E32" s="286" t="s">
        <v>125</v>
      </c>
      <c r="F32" s="285" t="s">
        <v>147</v>
      </c>
    </row>
    <row r="33" spans="1:6" ht="15.75" customHeight="1" x14ac:dyDescent="0.25">
      <c r="A33" s="285" t="s">
        <v>111</v>
      </c>
      <c r="B33" s="285" t="s">
        <v>135</v>
      </c>
      <c r="C33" s="285" t="s">
        <v>135</v>
      </c>
      <c r="D33" s="286" t="s">
        <v>124</v>
      </c>
      <c r="E33" s="286" t="s">
        <v>125</v>
      </c>
      <c r="F33" s="285" t="s">
        <v>147</v>
      </c>
    </row>
    <row r="34" spans="1:6" ht="15.75" customHeight="1" x14ac:dyDescent="0.25">
      <c r="A34" s="285" t="s">
        <v>111</v>
      </c>
      <c r="B34" s="285" t="s">
        <v>135</v>
      </c>
      <c r="C34" s="285" t="s">
        <v>135</v>
      </c>
      <c r="D34" s="286" t="s">
        <v>127</v>
      </c>
      <c r="E34" s="286" t="s">
        <v>125</v>
      </c>
      <c r="F34" s="285" t="s">
        <v>147</v>
      </c>
    </row>
    <row r="35" spans="1:6" ht="15.75" customHeight="1" x14ac:dyDescent="0.25">
      <c r="A35" s="285" t="s">
        <v>109</v>
      </c>
      <c r="B35" s="285" t="s">
        <v>138</v>
      </c>
      <c r="C35" s="285" t="s">
        <v>139</v>
      </c>
      <c r="D35" s="286" t="s">
        <v>124</v>
      </c>
      <c r="E35" s="286" t="s">
        <v>125</v>
      </c>
      <c r="F35" s="285" t="s">
        <v>147</v>
      </c>
    </row>
    <row r="36" spans="1:6" ht="15.75" customHeight="1" x14ac:dyDescent="0.25">
      <c r="A36" s="285" t="s">
        <v>109</v>
      </c>
      <c r="B36" s="285" t="s">
        <v>138</v>
      </c>
      <c r="C36" s="285" t="s">
        <v>139</v>
      </c>
      <c r="D36" s="286" t="s">
        <v>127</v>
      </c>
      <c r="E36" s="286" t="s">
        <v>125</v>
      </c>
      <c r="F36" s="285" t="s">
        <v>147</v>
      </c>
    </row>
    <row r="37" spans="1:6" ht="15.75" customHeight="1" x14ac:dyDescent="0.25">
      <c r="A37" s="285" t="s">
        <v>109</v>
      </c>
      <c r="B37" s="285" t="s">
        <v>136</v>
      </c>
      <c r="C37" s="285" t="s">
        <v>149</v>
      </c>
      <c r="D37" s="286" t="s">
        <v>124</v>
      </c>
      <c r="E37" s="286" t="s">
        <v>125</v>
      </c>
      <c r="F37" s="285" t="s">
        <v>147</v>
      </c>
    </row>
    <row r="38" spans="1:6" ht="15.75" customHeight="1" x14ac:dyDescent="0.25">
      <c r="A38" s="285" t="s">
        <v>109</v>
      </c>
      <c r="B38" s="285" t="s">
        <v>136</v>
      </c>
      <c r="C38" s="285" t="s">
        <v>149</v>
      </c>
      <c r="D38" s="286" t="s">
        <v>127</v>
      </c>
      <c r="E38" s="286" t="s">
        <v>125</v>
      </c>
      <c r="F38" s="285" t="s">
        <v>147</v>
      </c>
    </row>
    <row r="39" spans="1:6" ht="15.75" customHeight="1" x14ac:dyDescent="0.25">
      <c r="A39" s="285" t="s">
        <v>121</v>
      </c>
      <c r="B39" s="285" t="s">
        <v>141</v>
      </c>
      <c r="C39" s="285" t="s">
        <v>141</v>
      </c>
      <c r="D39" s="286" t="s">
        <v>124</v>
      </c>
      <c r="E39" s="286" t="s">
        <v>125</v>
      </c>
      <c r="F39" s="285" t="s">
        <v>148</v>
      </c>
    </row>
    <row r="40" spans="1:6" ht="15.75" customHeight="1" x14ac:dyDescent="0.25">
      <c r="A40" s="285" t="s">
        <v>121</v>
      </c>
      <c r="B40" s="285" t="s">
        <v>141</v>
      </c>
      <c r="C40" s="285" t="s">
        <v>141</v>
      </c>
      <c r="D40" s="286" t="s">
        <v>127</v>
      </c>
      <c r="E40" s="286" t="s">
        <v>125</v>
      </c>
      <c r="F40" s="285" t="s">
        <v>148</v>
      </c>
    </row>
    <row r="41" spans="1:6" ht="15.75" customHeight="1" x14ac:dyDescent="0.25">
      <c r="A41" s="285" t="s">
        <v>143</v>
      </c>
      <c r="B41" s="285" t="s">
        <v>150</v>
      </c>
      <c r="C41" s="285" t="s">
        <v>144</v>
      </c>
      <c r="D41" s="286" t="s">
        <v>124</v>
      </c>
      <c r="E41" s="286" t="s">
        <v>125</v>
      </c>
      <c r="F41" s="285" t="s">
        <v>148</v>
      </c>
    </row>
    <row r="42" spans="1:6" ht="15.75" customHeight="1" x14ac:dyDescent="0.25">
      <c r="A42" s="285" t="s">
        <v>143</v>
      </c>
      <c r="B42" s="285" t="s">
        <v>150</v>
      </c>
      <c r="C42" s="285" t="s">
        <v>144</v>
      </c>
      <c r="D42" s="286" t="s">
        <v>127</v>
      </c>
      <c r="E42" s="286" t="s">
        <v>125</v>
      </c>
      <c r="F42" s="285" t="s">
        <v>148</v>
      </c>
    </row>
    <row r="43" spans="1:6" ht="15.75" customHeight="1" x14ac:dyDescent="0.25">
      <c r="A43" s="285" t="s">
        <v>143</v>
      </c>
      <c r="B43" s="285" t="s">
        <v>128</v>
      </c>
      <c r="C43" s="285" t="s">
        <v>128</v>
      </c>
      <c r="D43" s="286" t="s">
        <v>124</v>
      </c>
      <c r="E43" s="286" t="s">
        <v>125</v>
      </c>
      <c r="F43" s="285" t="s">
        <v>147</v>
      </c>
    </row>
    <row r="44" spans="1:6" ht="15.75" customHeight="1" x14ac:dyDescent="0.25">
      <c r="A44" s="285" t="s">
        <v>143</v>
      </c>
      <c r="B44" s="285" t="s">
        <v>128</v>
      </c>
      <c r="C44" s="285" t="s">
        <v>128</v>
      </c>
      <c r="D44" s="286" t="s">
        <v>127</v>
      </c>
      <c r="E44" s="286" t="s">
        <v>125</v>
      </c>
      <c r="F44" s="285" t="s">
        <v>147</v>
      </c>
    </row>
    <row r="45" spans="1:6" ht="15.75" customHeight="1" x14ac:dyDescent="0.25">
      <c r="A45" s="287"/>
      <c r="B45" s="287"/>
      <c r="C45" s="287"/>
      <c r="D45" s="287"/>
      <c r="E45" s="287"/>
      <c r="F45" s="287"/>
    </row>
    <row r="46" spans="1:6" ht="16.5" thickBot="1" x14ac:dyDescent="0.3">
      <c r="A46" s="290" t="s">
        <v>64</v>
      </c>
      <c r="B46" s="287"/>
      <c r="C46" s="287"/>
      <c r="D46" s="287"/>
      <c r="E46" s="287"/>
      <c r="F46" s="287"/>
    </row>
    <row r="47" spans="1:6" ht="16.5" thickBot="1" x14ac:dyDescent="0.3">
      <c r="A47" s="282" t="s">
        <v>35</v>
      </c>
      <c r="B47" s="283" t="s">
        <v>58</v>
      </c>
      <c r="C47" s="283" t="s">
        <v>83</v>
      </c>
      <c r="D47" s="283" t="s">
        <v>81</v>
      </c>
      <c r="E47" s="283" t="s">
        <v>62</v>
      </c>
      <c r="F47" s="284" t="s">
        <v>391</v>
      </c>
    </row>
    <row r="48" spans="1:6" x14ac:dyDescent="0.25">
      <c r="A48" s="291"/>
      <c r="B48" s="291"/>
      <c r="C48" s="291"/>
      <c r="D48" s="291"/>
      <c r="E48" s="291"/>
      <c r="F48" s="291"/>
    </row>
    <row r="49" spans="1:6" x14ac:dyDescent="0.25">
      <c r="A49" s="289"/>
      <c r="B49" s="289"/>
      <c r="C49" s="289"/>
      <c r="D49" s="289"/>
      <c r="E49" s="289"/>
      <c r="F49" s="289"/>
    </row>
    <row r="50" spans="1:6" ht="16.5" thickBot="1" x14ac:dyDescent="0.3">
      <c r="A50" s="288" t="s">
        <v>34</v>
      </c>
      <c r="B50" s="289"/>
      <c r="C50" s="289"/>
      <c r="D50" s="289"/>
      <c r="E50" s="289"/>
      <c r="F50" s="289"/>
    </row>
    <row r="51" spans="1:6" ht="16.5" thickBot="1" x14ac:dyDescent="0.3">
      <c r="A51" s="282" t="s">
        <v>35</v>
      </c>
      <c r="B51" s="283" t="s">
        <v>58</v>
      </c>
      <c r="C51" s="283" t="s">
        <v>83</v>
      </c>
      <c r="D51" s="283" t="s">
        <v>81</v>
      </c>
      <c r="E51" s="283" t="s">
        <v>62</v>
      </c>
      <c r="F51" s="284" t="s">
        <v>391</v>
      </c>
    </row>
    <row r="52" spans="1:6" x14ac:dyDescent="0.25">
      <c r="A52" s="285" t="s">
        <v>110</v>
      </c>
      <c r="B52" s="285" t="s">
        <v>130</v>
      </c>
      <c r="C52" s="285" t="s">
        <v>130</v>
      </c>
      <c r="D52" s="286" t="s">
        <v>124</v>
      </c>
      <c r="E52" s="286" t="s">
        <v>125</v>
      </c>
      <c r="F52" s="281" t="s">
        <v>151</v>
      </c>
    </row>
    <row r="53" spans="1:6" x14ac:dyDescent="0.25">
      <c r="A53" s="285" t="s">
        <v>110</v>
      </c>
      <c r="B53" s="285" t="s">
        <v>130</v>
      </c>
      <c r="C53" s="285" t="s">
        <v>130</v>
      </c>
      <c r="D53" s="286" t="s">
        <v>127</v>
      </c>
      <c r="E53" s="286" t="s">
        <v>125</v>
      </c>
      <c r="F53" s="281" t="s">
        <v>151</v>
      </c>
    </row>
    <row r="54" spans="1:6" x14ac:dyDescent="0.25">
      <c r="A54" s="285" t="s">
        <v>109</v>
      </c>
      <c r="B54" s="285" t="s">
        <v>152</v>
      </c>
      <c r="C54" s="285" t="s">
        <v>152</v>
      </c>
      <c r="D54" s="286" t="s">
        <v>124</v>
      </c>
      <c r="E54" s="286" t="s">
        <v>125</v>
      </c>
      <c r="F54" s="281" t="s">
        <v>151</v>
      </c>
    </row>
    <row r="55" spans="1:6" x14ac:dyDescent="0.25">
      <c r="A55" s="285" t="s">
        <v>109</v>
      </c>
      <c r="B55" s="285" t="s">
        <v>152</v>
      </c>
      <c r="C55" s="285" t="s">
        <v>152</v>
      </c>
      <c r="D55" s="286" t="s">
        <v>127</v>
      </c>
      <c r="E55" s="286" t="s">
        <v>125</v>
      </c>
      <c r="F55" s="281" t="s">
        <v>151</v>
      </c>
    </row>
    <row r="56" spans="1:6" x14ac:dyDescent="0.25">
      <c r="A56" s="285" t="s">
        <v>143</v>
      </c>
      <c r="B56" s="285" t="s">
        <v>153</v>
      </c>
      <c r="C56" s="285" t="s">
        <v>154</v>
      </c>
      <c r="D56" s="286" t="s">
        <v>124</v>
      </c>
      <c r="E56" s="286" t="s">
        <v>125</v>
      </c>
      <c r="F56" s="281" t="s">
        <v>151</v>
      </c>
    </row>
    <row r="57" spans="1:6" x14ac:dyDescent="0.25">
      <c r="A57" s="285" t="s">
        <v>143</v>
      </c>
      <c r="B57" s="285" t="s">
        <v>153</v>
      </c>
      <c r="C57" s="285" t="s">
        <v>154</v>
      </c>
      <c r="D57" s="286" t="s">
        <v>127</v>
      </c>
      <c r="E57" s="286" t="s">
        <v>125</v>
      </c>
      <c r="F57" s="281" t="s">
        <v>151</v>
      </c>
    </row>
    <row r="58" spans="1:6" x14ac:dyDescent="0.25">
      <c r="A58" s="289"/>
      <c r="B58" s="289"/>
      <c r="C58" s="289"/>
      <c r="D58" s="289"/>
      <c r="E58" s="289"/>
      <c r="F58" s="289"/>
    </row>
    <row r="59" spans="1:6" x14ac:dyDescent="0.25">
      <c r="A59" s="292" t="s">
        <v>155</v>
      </c>
      <c r="B59" s="289"/>
      <c r="C59" s="289"/>
      <c r="D59" s="289"/>
      <c r="E59" s="289"/>
      <c r="F59" s="289"/>
    </row>
    <row r="60" spans="1:6" x14ac:dyDescent="0.25">
      <c r="A60" s="289"/>
      <c r="B60" s="289"/>
      <c r="C60" s="289"/>
      <c r="D60" s="289"/>
      <c r="E60" s="289"/>
      <c r="F60" s="289"/>
    </row>
    <row r="61" spans="1:6" x14ac:dyDescent="0.25">
      <c r="A61" s="289"/>
      <c r="B61" s="289"/>
      <c r="C61" s="289"/>
      <c r="D61" s="289"/>
      <c r="E61" s="289"/>
      <c r="F61" s="289"/>
    </row>
    <row r="62" spans="1:6" x14ac:dyDescent="0.25">
      <c r="A62" s="289"/>
      <c r="B62" s="289"/>
      <c r="C62" s="289"/>
      <c r="D62" s="289"/>
      <c r="E62" s="289"/>
      <c r="F62" s="289"/>
    </row>
    <row r="63" spans="1:6" x14ac:dyDescent="0.25">
      <c r="A63" s="289"/>
      <c r="B63" s="289"/>
      <c r="C63" s="289"/>
      <c r="D63" s="289"/>
      <c r="E63" s="289"/>
      <c r="F63" s="289"/>
    </row>
    <row r="64" spans="1:6" x14ac:dyDescent="0.25">
      <c r="A64" s="289"/>
      <c r="B64" s="289"/>
      <c r="C64" s="289"/>
      <c r="D64" s="289"/>
      <c r="E64" s="289"/>
      <c r="F64" s="289"/>
    </row>
    <row r="65" spans="1:6" x14ac:dyDescent="0.25">
      <c r="A65" s="289"/>
      <c r="B65" s="289"/>
      <c r="C65" s="289"/>
      <c r="D65" s="289"/>
      <c r="E65" s="289"/>
      <c r="F65" s="289"/>
    </row>
    <row r="66" spans="1:6" x14ac:dyDescent="0.25">
      <c r="A66" s="289"/>
      <c r="B66" s="289"/>
      <c r="C66" s="289"/>
      <c r="D66" s="289"/>
      <c r="E66" s="289"/>
      <c r="F66" s="289"/>
    </row>
    <row r="67" spans="1:6" x14ac:dyDescent="0.25">
      <c r="A67" s="289"/>
      <c r="B67" s="289"/>
      <c r="C67" s="289"/>
      <c r="D67" s="289"/>
      <c r="E67" s="289"/>
      <c r="F67" s="289"/>
    </row>
    <row r="68" spans="1:6" x14ac:dyDescent="0.25">
      <c r="A68" s="289"/>
      <c r="B68" s="289"/>
      <c r="C68" s="289"/>
      <c r="D68" s="289"/>
      <c r="E68" s="289"/>
      <c r="F68" s="289"/>
    </row>
    <row r="69" spans="1:6" x14ac:dyDescent="0.25">
      <c r="A69" s="289"/>
      <c r="B69" s="289"/>
      <c r="C69" s="289"/>
      <c r="D69" s="289"/>
      <c r="E69" s="289"/>
      <c r="F69" s="289"/>
    </row>
    <row r="70" spans="1:6" x14ac:dyDescent="0.25">
      <c r="A70" s="289"/>
      <c r="B70" s="289"/>
      <c r="C70" s="289"/>
      <c r="D70" s="289"/>
      <c r="E70" s="289"/>
      <c r="F70" s="289"/>
    </row>
    <row r="71" spans="1:6" x14ac:dyDescent="0.25">
      <c r="A71" s="289"/>
      <c r="B71" s="289"/>
      <c r="C71" s="289"/>
      <c r="D71" s="289"/>
      <c r="E71" s="289"/>
      <c r="F71" s="289"/>
    </row>
    <row r="72" spans="1:6" x14ac:dyDescent="0.25">
      <c r="A72" s="289"/>
      <c r="B72" s="289"/>
      <c r="C72" s="289"/>
      <c r="D72" s="289"/>
      <c r="E72" s="289"/>
      <c r="F72" s="289"/>
    </row>
    <row r="73" spans="1:6" x14ac:dyDescent="0.25">
      <c r="A73" s="289"/>
      <c r="B73" s="289"/>
      <c r="C73" s="289"/>
      <c r="D73" s="289"/>
      <c r="E73" s="289"/>
      <c r="F73" s="289"/>
    </row>
    <row r="74" spans="1:6" x14ac:dyDescent="0.25">
      <c r="A74" s="289"/>
      <c r="B74" s="289"/>
      <c r="C74" s="289"/>
      <c r="D74" s="289"/>
      <c r="E74" s="289"/>
      <c r="F74" s="289"/>
    </row>
    <row r="75" spans="1:6" x14ac:dyDescent="0.25">
      <c r="A75" s="289"/>
      <c r="B75" s="289"/>
      <c r="C75" s="289"/>
      <c r="D75" s="289"/>
      <c r="E75" s="289"/>
      <c r="F75" s="289"/>
    </row>
    <row r="76" spans="1:6" x14ac:dyDescent="0.25">
      <c r="A76" s="289"/>
      <c r="B76" s="289"/>
      <c r="C76" s="289"/>
      <c r="D76" s="289"/>
      <c r="E76" s="289"/>
      <c r="F76" s="289"/>
    </row>
    <row r="77" spans="1:6" x14ac:dyDescent="0.25">
      <c r="A77" s="289"/>
      <c r="B77" s="289"/>
      <c r="C77" s="289"/>
      <c r="D77" s="289"/>
      <c r="E77" s="289"/>
      <c r="F77" s="289"/>
    </row>
    <row r="78" spans="1:6" x14ac:dyDescent="0.25">
      <c r="A78" s="289"/>
      <c r="B78" s="289"/>
      <c r="C78" s="289"/>
      <c r="D78" s="289"/>
      <c r="E78" s="289"/>
      <c r="F78" s="289"/>
    </row>
    <row r="79" spans="1:6" x14ac:dyDescent="0.25">
      <c r="A79" s="289"/>
      <c r="B79" s="289"/>
      <c r="C79" s="289"/>
      <c r="D79" s="289"/>
      <c r="E79" s="289"/>
      <c r="F79" s="289"/>
    </row>
    <row r="80" spans="1:6" x14ac:dyDescent="0.25">
      <c r="A80" s="289"/>
      <c r="B80" s="289"/>
      <c r="C80" s="289"/>
      <c r="D80" s="289"/>
      <c r="E80" s="289"/>
      <c r="F80" s="289"/>
    </row>
    <row r="81" spans="1:6" x14ac:dyDescent="0.25">
      <c r="A81" s="289"/>
      <c r="B81" s="289"/>
      <c r="C81" s="289"/>
      <c r="D81" s="289"/>
      <c r="E81" s="289"/>
      <c r="F81" s="289"/>
    </row>
    <row r="82" spans="1:6" x14ac:dyDescent="0.25">
      <c r="A82" s="289"/>
      <c r="B82" s="289"/>
      <c r="C82" s="289"/>
      <c r="D82" s="289"/>
      <c r="E82" s="289"/>
      <c r="F82" s="289"/>
    </row>
    <row r="83" spans="1:6" x14ac:dyDescent="0.25">
      <c r="A83" s="289"/>
      <c r="B83" s="289"/>
      <c r="C83" s="289"/>
      <c r="D83" s="289"/>
      <c r="E83" s="289"/>
      <c r="F83" s="289"/>
    </row>
    <row r="84" spans="1:6" x14ac:dyDescent="0.25">
      <c r="A84" s="289"/>
      <c r="B84" s="289"/>
      <c r="C84" s="289"/>
      <c r="D84" s="289"/>
      <c r="E84" s="289"/>
      <c r="F84" s="289"/>
    </row>
    <row r="85" spans="1:6" x14ac:dyDescent="0.25">
      <c r="A85" s="289"/>
      <c r="B85" s="289"/>
      <c r="C85" s="289"/>
      <c r="D85" s="289"/>
      <c r="E85" s="289"/>
      <c r="F85" s="289"/>
    </row>
    <row r="86" spans="1:6" x14ac:dyDescent="0.25">
      <c r="A86" s="289"/>
      <c r="B86" s="289"/>
      <c r="C86" s="289"/>
      <c r="D86" s="289"/>
      <c r="E86" s="289"/>
      <c r="F86" s="289"/>
    </row>
    <row r="87" spans="1:6" x14ac:dyDescent="0.25">
      <c r="A87" s="289"/>
      <c r="B87" s="289"/>
      <c r="C87" s="289"/>
      <c r="D87" s="289"/>
      <c r="E87" s="289"/>
      <c r="F87" s="289"/>
    </row>
    <row r="88" spans="1:6" x14ac:dyDescent="0.25">
      <c r="A88" s="289"/>
      <c r="B88" s="289"/>
      <c r="C88" s="289"/>
      <c r="D88" s="289"/>
      <c r="E88" s="289"/>
      <c r="F88" s="289"/>
    </row>
    <row r="89" spans="1:6" x14ac:dyDescent="0.25">
      <c r="A89" s="289"/>
      <c r="B89" s="289"/>
      <c r="C89" s="289"/>
      <c r="D89" s="289"/>
      <c r="E89" s="289"/>
      <c r="F89" s="289"/>
    </row>
    <row r="90" spans="1:6" x14ac:dyDescent="0.25">
      <c r="A90" s="289"/>
      <c r="B90" s="289"/>
      <c r="C90" s="289"/>
      <c r="D90" s="289"/>
      <c r="E90" s="289"/>
      <c r="F90" s="289"/>
    </row>
    <row r="91" spans="1:6" x14ac:dyDescent="0.25">
      <c r="A91" s="289"/>
      <c r="B91" s="289"/>
      <c r="C91" s="289"/>
      <c r="D91" s="289"/>
      <c r="E91" s="289"/>
      <c r="F91" s="289"/>
    </row>
    <row r="92" spans="1:6" x14ac:dyDescent="0.25">
      <c r="A92" s="289"/>
      <c r="B92" s="289"/>
      <c r="C92" s="289"/>
      <c r="D92" s="289"/>
      <c r="E92" s="289"/>
      <c r="F92" s="289"/>
    </row>
    <row r="93" spans="1:6" x14ac:dyDescent="0.25">
      <c r="A93" s="289"/>
      <c r="B93" s="289"/>
      <c r="C93" s="289"/>
      <c r="D93" s="289"/>
      <c r="E93" s="289"/>
      <c r="F93" s="289"/>
    </row>
    <row r="94" spans="1:6" x14ac:dyDescent="0.25">
      <c r="A94" s="289"/>
      <c r="B94" s="289"/>
      <c r="C94" s="289"/>
      <c r="D94" s="289"/>
      <c r="E94" s="289"/>
      <c r="F94" s="289"/>
    </row>
    <row r="95" spans="1:6" x14ac:dyDescent="0.25">
      <c r="A95" s="289"/>
      <c r="B95" s="289"/>
      <c r="C95" s="289"/>
      <c r="D95" s="289"/>
      <c r="E95" s="289"/>
      <c r="F95" s="289"/>
    </row>
    <row r="96" spans="1:6" x14ac:dyDescent="0.25">
      <c r="A96" s="289"/>
      <c r="B96" s="289"/>
      <c r="C96" s="289"/>
      <c r="D96" s="289"/>
      <c r="E96" s="289"/>
      <c r="F96" s="289"/>
    </row>
    <row r="97" spans="1:6" x14ac:dyDescent="0.25">
      <c r="A97" s="289"/>
      <c r="B97" s="289"/>
      <c r="C97" s="289"/>
      <c r="D97" s="289"/>
      <c r="E97" s="289"/>
      <c r="F97" s="289"/>
    </row>
    <row r="98" spans="1:6" x14ac:dyDescent="0.25">
      <c r="A98" s="289"/>
      <c r="B98" s="289"/>
      <c r="C98" s="289"/>
      <c r="D98" s="289"/>
      <c r="E98" s="289"/>
      <c r="F98" s="289"/>
    </row>
    <row r="99" spans="1:6" x14ac:dyDescent="0.25">
      <c r="A99" s="289"/>
      <c r="B99" s="289"/>
      <c r="C99" s="289"/>
      <c r="D99" s="289"/>
      <c r="E99" s="289"/>
      <c r="F99" s="289"/>
    </row>
    <row r="100" spans="1:6" x14ac:dyDescent="0.25">
      <c r="A100" s="289"/>
      <c r="B100" s="289"/>
      <c r="C100" s="289"/>
      <c r="D100" s="289"/>
      <c r="E100" s="289"/>
      <c r="F100" s="289"/>
    </row>
    <row r="101" spans="1:6" x14ac:dyDescent="0.25">
      <c r="A101" s="289"/>
      <c r="B101" s="289"/>
      <c r="C101" s="289"/>
      <c r="D101" s="289"/>
      <c r="E101" s="289"/>
      <c r="F101" s="289"/>
    </row>
    <row r="102" spans="1:6" x14ac:dyDescent="0.25">
      <c r="A102" s="289"/>
      <c r="B102" s="289"/>
      <c r="C102" s="289"/>
      <c r="D102" s="289"/>
      <c r="E102" s="289"/>
      <c r="F102" s="289"/>
    </row>
    <row r="103" spans="1:6" x14ac:dyDescent="0.25">
      <c r="A103" s="289"/>
      <c r="B103" s="289"/>
      <c r="C103" s="289"/>
      <c r="D103" s="289"/>
      <c r="E103" s="289"/>
      <c r="F103" s="289"/>
    </row>
    <row r="104" spans="1:6" x14ac:dyDescent="0.25">
      <c r="A104" s="289"/>
      <c r="B104" s="289"/>
      <c r="C104" s="289"/>
      <c r="D104" s="289"/>
      <c r="E104" s="289"/>
      <c r="F104" s="289"/>
    </row>
    <row r="105" spans="1:6" x14ac:dyDescent="0.25">
      <c r="A105" s="289"/>
      <c r="B105" s="289"/>
      <c r="C105" s="289"/>
      <c r="D105" s="289"/>
      <c r="E105" s="289"/>
      <c r="F105" s="289"/>
    </row>
    <row r="106" spans="1:6" x14ac:dyDescent="0.25">
      <c r="A106" s="289"/>
      <c r="B106" s="289"/>
      <c r="C106" s="289"/>
      <c r="D106" s="289"/>
      <c r="E106" s="289"/>
      <c r="F106" s="289"/>
    </row>
    <row r="107" spans="1:6" x14ac:dyDescent="0.25">
      <c r="A107" s="289"/>
      <c r="B107" s="289"/>
      <c r="C107" s="289"/>
      <c r="D107" s="289"/>
      <c r="E107" s="289"/>
      <c r="F107" s="289"/>
    </row>
    <row r="108" spans="1:6" x14ac:dyDescent="0.25">
      <c r="A108" s="289"/>
      <c r="B108" s="289"/>
      <c r="C108" s="289"/>
      <c r="D108" s="289"/>
      <c r="E108" s="289"/>
      <c r="F108" s="289"/>
    </row>
    <row r="109" spans="1:6" x14ac:dyDescent="0.25">
      <c r="A109" s="289"/>
      <c r="B109" s="289"/>
      <c r="C109" s="289"/>
      <c r="D109" s="289"/>
      <c r="E109" s="289"/>
      <c r="F109" s="28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zoomScaleNormal="100" zoomScaleSheetLayoutView="100" workbookViewId="0">
      <selection activeCell="A33" sqref="A33:B33"/>
    </sheetView>
  </sheetViews>
  <sheetFormatPr defaultRowHeight="15.75" x14ac:dyDescent="0.25"/>
  <cols>
    <col min="1" max="1" width="31.75" customWidth="1"/>
    <col min="2" max="2" width="5.875" customWidth="1"/>
    <col min="3" max="3" width="9.875" customWidth="1"/>
    <col min="4" max="4" width="7.625" customWidth="1"/>
    <col min="5" max="5" width="9.875" customWidth="1"/>
    <col min="6" max="6" width="7.25" customWidth="1"/>
    <col min="7" max="7" width="7.875" customWidth="1"/>
  </cols>
  <sheetData>
    <row r="1" spans="1:7" ht="21" thickBot="1" x14ac:dyDescent="0.35">
      <c r="A1" s="210" t="s">
        <v>73</v>
      </c>
      <c r="B1" s="210"/>
      <c r="C1" s="210"/>
      <c r="D1" s="210"/>
      <c r="E1" s="210"/>
      <c r="F1" s="210"/>
      <c r="G1" s="210"/>
    </row>
    <row r="2" spans="1:7" s="19" customFormat="1" x14ac:dyDescent="0.25">
      <c r="A2" s="214" t="s">
        <v>35</v>
      </c>
      <c r="B2" s="212" t="s">
        <v>36</v>
      </c>
      <c r="C2" s="211" t="s">
        <v>37</v>
      </c>
      <c r="D2" s="211"/>
      <c r="E2" s="211" t="s">
        <v>38</v>
      </c>
      <c r="F2" s="211"/>
      <c r="G2" s="208" t="s">
        <v>39</v>
      </c>
    </row>
    <row r="3" spans="1:7" s="19" customFormat="1" ht="16.5" thickBot="1" x14ac:dyDescent="0.3">
      <c r="A3" s="215"/>
      <c r="B3" s="213"/>
      <c r="C3" s="77" t="s">
        <v>0</v>
      </c>
      <c r="D3" s="77" t="s">
        <v>1</v>
      </c>
      <c r="E3" s="77" t="s">
        <v>0</v>
      </c>
      <c r="F3" s="77" t="s">
        <v>1</v>
      </c>
      <c r="G3" s="209"/>
    </row>
    <row r="4" spans="1:7" x14ac:dyDescent="0.25">
      <c r="A4" s="11" t="s">
        <v>109</v>
      </c>
      <c r="B4" s="76">
        <v>1</v>
      </c>
      <c r="C4" s="53">
        <v>362</v>
      </c>
      <c r="D4" s="53">
        <v>0</v>
      </c>
      <c r="E4" s="53">
        <v>146</v>
      </c>
      <c r="F4" s="53">
        <v>0</v>
      </c>
      <c r="G4" s="65">
        <f>SUM(C4:F4)</f>
        <v>508</v>
      </c>
    </row>
    <row r="5" spans="1:7" x14ac:dyDescent="0.25">
      <c r="A5" s="11"/>
      <c r="B5" s="17">
        <v>2</v>
      </c>
      <c r="C5" s="3">
        <v>129</v>
      </c>
      <c r="D5" s="3">
        <v>1</v>
      </c>
      <c r="E5" s="3">
        <v>35</v>
      </c>
      <c r="F5" s="3">
        <v>0</v>
      </c>
      <c r="G5" s="40">
        <f t="shared" ref="G5:G27" si="0">SUM(C5:F5)</f>
        <v>165</v>
      </c>
    </row>
    <row r="6" spans="1:7" x14ac:dyDescent="0.25">
      <c r="A6" s="11"/>
      <c r="B6" s="17" t="s">
        <v>3</v>
      </c>
      <c r="C6" s="3">
        <v>0</v>
      </c>
      <c r="D6" s="3">
        <v>0</v>
      </c>
      <c r="E6" s="3">
        <v>0</v>
      </c>
      <c r="F6" s="3">
        <v>0</v>
      </c>
      <c r="G6" s="40">
        <f t="shared" si="0"/>
        <v>0</v>
      </c>
    </row>
    <row r="7" spans="1:7" x14ac:dyDescent="0.25">
      <c r="A7" s="11"/>
      <c r="B7" s="17">
        <v>3</v>
      </c>
      <c r="C7" s="3">
        <v>37</v>
      </c>
      <c r="D7" s="3">
        <v>0</v>
      </c>
      <c r="E7" s="3">
        <v>11</v>
      </c>
      <c r="F7" s="3">
        <v>0</v>
      </c>
      <c r="G7" s="40">
        <f t="shared" si="0"/>
        <v>48</v>
      </c>
    </row>
    <row r="8" spans="1:7" x14ac:dyDescent="0.25">
      <c r="A8" s="203" t="s">
        <v>114</v>
      </c>
      <c r="B8" s="204"/>
      <c r="C8" s="50">
        <f>+SUBTOTAL(9,C4:C7)</f>
        <v>528</v>
      </c>
      <c r="D8" s="50">
        <f>+SUBTOTAL(9,D4:D7)</f>
        <v>1</v>
      </c>
      <c r="E8" s="50">
        <f>+SUBTOTAL(9,E4:E7)</f>
        <v>192</v>
      </c>
      <c r="F8" s="50">
        <f>+SUBTOTAL(9,F4:F7)</f>
        <v>0</v>
      </c>
      <c r="G8" s="40">
        <f t="shared" si="0"/>
        <v>721</v>
      </c>
    </row>
    <row r="9" spans="1:7" x14ac:dyDescent="0.25">
      <c r="A9" s="47" t="s">
        <v>110</v>
      </c>
      <c r="B9" s="17">
        <v>1</v>
      </c>
      <c r="C9" s="3">
        <v>249</v>
      </c>
      <c r="D9" s="3">
        <v>0</v>
      </c>
      <c r="E9" s="3">
        <v>68</v>
      </c>
      <c r="F9" s="3">
        <v>0</v>
      </c>
      <c r="G9" s="40">
        <f t="shared" si="0"/>
        <v>317</v>
      </c>
    </row>
    <row r="10" spans="1:7" x14ac:dyDescent="0.25">
      <c r="A10" s="11"/>
      <c r="B10" s="17">
        <v>2</v>
      </c>
      <c r="C10" s="3">
        <v>37</v>
      </c>
      <c r="D10" s="3">
        <v>0</v>
      </c>
      <c r="E10" s="3">
        <v>55</v>
      </c>
      <c r="F10" s="3">
        <v>1</v>
      </c>
      <c r="G10" s="40">
        <f t="shared" si="0"/>
        <v>93</v>
      </c>
    </row>
    <row r="11" spans="1:7" x14ac:dyDescent="0.25">
      <c r="A11" s="11"/>
      <c r="B11" s="17" t="s">
        <v>3</v>
      </c>
      <c r="C11" s="3">
        <v>0</v>
      </c>
      <c r="D11" s="3">
        <v>0</v>
      </c>
      <c r="E11" s="3">
        <v>0</v>
      </c>
      <c r="F11" s="3">
        <v>0</v>
      </c>
      <c r="G11" s="40">
        <f t="shared" si="0"/>
        <v>0</v>
      </c>
    </row>
    <row r="12" spans="1:7" x14ac:dyDescent="0.25">
      <c r="A12" s="11"/>
      <c r="B12" s="17">
        <v>3</v>
      </c>
      <c r="C12" s="3">
        <v>32</v>
      </c>
      <c r="D12" s="3">
        <v>0</v>
      </c>
      <c r="E12" s="3">
        <v>3</v>
      </c>
      <c r="F12" s="3">
        <v>1</v>
      </c>
      <c r="G12" s="40">
        <f t="shared" si="0"/>
        <v>36</v>
      </c>
    </row>
    <row r="13" spans="1:7" x14ac:dyDescent="0.25">
      <c r="A13" s="203" t="s">
        <v>115</v>
      </c>
      <c r="B13" s="204"/>
      <c r="C13" s="50">
        <f>+SUBTOTAL(9,C9:C12)</f>
        <v>318</v>
      </c>
      <c r="D13" s="50">
        <f>+SUBTOTAL(9,D9:D12)</f>
        <v>0</v>
      </c>
      <c r="E13" s="50">
        <f>+SUBTOTAL(9,E9:E12)</f>
        <v>126</v>
      </c>
      <c r="F13" s="50">
        <f>+SUBTOTAL(9,F9:F12)</f>
        <v>2</v>
      </c>
      <c r="G13" s="40">
        <f t="shared" si="0"/>
        <v>446</v>
      </c>
    </row>
    <row r="14" spans="1:7" x14ac:dyDescent="0.25">
      <c r="A14" s="47" t="s">
        <v>111</v>
      </c>
      <c r="B14" s="17">
        <v>1</v>
      </c>
      <c r="C14" s="3">
        <v>879</v>
      </c>
      <c r="D14" s="3">
        <v>4</v>
      </c>
      <c r="E14" s="3">
        <v>326</v>
      </c>
      <c r="F14" s="3">
        <v>2</v>
      </c>
      <c r="G14" s="40">
        <f t="shared" si="0"/>
        <v>1211</v>
      </c>
    </row>
    <row r="15" spans="1:7" x14ac:dyDescent="0.25">
      <c r="A15" s="11"/>
      <c r="B15" s="17">
        <v>2</v>
      </c>
      <c r="C15" s="3">
        <v>420</v>
      </c>
      <c r="D15" s="3">
        <v>0</v>
      </c>
      <c r="E15" s="3">
        <v>342</v>
      </c>
      <c r="F15" s="3">
        <v>6</v>
      </c>
      <c r="G15" s="40">
        <f t="shared" si="0"/>
        <v>768</v>
      </c>
    </row>
    <row r="16" spans="1:7" x14ac:dyDescent="0.25">
      <c r="A16" s="11"/>
      <c r="B16" s="17" t="s">
        <v>3</v>
      </c>
      <c r="C16" s="3">
        <v>0</v>
      </c>
      <c r="D16" s="3">
        <v>0</v>
      </c>
      <c r="E16" s="3">
        <v>0</v>
      </c>
      <c r="F16" s="3">
        <v>0</v>
      </c>
      <c r="G16" s="40">
        <f t="shared" si="0"/>
        <v>0</v>
      </c>
    </row>
    <row r="17" spans="1:7" x14ac:dyDescent="0.25">
      <c r="A17" s="11"/>
      <c r="B17" s="17">
        <v>3</v>
      </c>
      <c r="C17" s="3">
        <v>0</v>
      </c>
      <c r="D17" s="3">
        <v>0</v>
      </c>
      <c r="E17" s="3">
        <v>0</v>
      </c>
      <c r="F17" s="3">
        <v>0</v>
      </c>
      <c r="G17" s="40">
        <f t="shared" si="0"/>
        <v>0</v>
      </c>
    </row>
    <row r="18" spans="1:7" x14ac:dyDescent="0.25">
      <c r="A18" s="203" t="s">
        <v>116</v>
      </c>
      <c r="B18" s="204"/>
      <c r="C18" s="50">
        <f>+SUBTOTAL(9,C14:C17)</f>
        <v>1299</v>
      </c>
      <c r="D18" s="50">
        <f>+SUBTOTAL(9,D14:D17)</f>
        <v>4</v>
      </c>
      <c r="E18" s="50">
        <f>+SUBTOTAL(9,E14:E17)</f>
        <v>668</v>
      </c>
      <c r="F18" s="50">
        <f>+SUBTOTAL(9,F14:F17)</f>
        <v>8</v>
      </c>
      <c r="G18" s="40">
        <f>SUM(C18:F18)</f>
        <v>1979</v>
      </c>
    </row>
    <row r="19" spans="1:7" x14ac:dyDescent="0.25">
      <c r="A19" s="47" t="s">
        <v>112</v>
      </c>
      <c r="B19" s="17">
        <v>1</v>
      </c>
      <c r="C19" s="3">
        <v>353</v>
      </c>
      <c r="D19" s="3">
        <v>3</v>
      </c>
      <c r="E19" s="3">
        <v>220</v>
      </c>
      <c r="F19" s="3">
        <v>43</v>
      </c>
      <c r="G19" s="40">
        <f t="shared" si="0"/>
        <v>619</v>
      </c>
    </row>
    <row r="20" spans="1:7" x14ac:dyDescent="0.25">
      <c r="A20" s="11"/>
      <c r="B20" s="17">
        <v>2</v>
      </c>
      <c r="C20" s="3">
        <v>22</v>
      </c>
      <c r="D20" s="3">
        <v>4</v>
      </c>
      <c r="E20" s="3">
        <v>141</v>
      </c>
      <c r="F20" s="3">
        <v>43</v>
      </c>
      <c r="G20" s="40">
        <f t="shared" si="0"/>
        <v>210</v>
      </c>
    </row>
    <row r="21" spans="1:7" x14ac:dyDescent="0.25">
      <c r="A21" s="11"/>
      <c r="B21" s="17" t="s">
        <v>3</v>
      </c>
      <c r="C21" s="3">
        <v>0</v>
      </c>
      <c r="D21" s="3">
        <v>0</v>
      </c>
      <c r="E21" s="3">
        <v>0</v>
      </c>
      <c r="F21" s="3">
        <v>0</v>
      </c>
      <c r="G21" s="40">
        <f t="shared" si="0"/>
        <v>0</v>
      </c>
    </row>
    <row r="22" spans="1:7" x14ac:dyDescent="0.25">
      <c r="A22" s="11"/>
      <c r="B22" s="17">
        <v>3</v>
      </c>
      <c r="C22" s="3">
        <v>0</v>
      </c>
      <c r="D22" s="3">
        <v>0</v>
      </c>
      <c r="E22" s="3">
        <v>0</v>
      </c>
      <c r="F22" s="3">
        <v>0</v>
      </c>
      <c r="G22" s="40">
        <f t="shared" si="0"/>
        <v>0</v>
      </c>
    </row>
    <row r="23" spans="1:7" x14ac:dyDescent="0.25">
      <c r="A23" s="203" t="s">
        <v>117</v>
      </c>
      <c r="B23" s="204"/>
      <c r="C23" s="50">
        <f>+SUBTOTAL(9,C19:C22)</f>
        <v>375</v>
      </c>
      <c r="D23" s="50">
        <f>+SUBTOTAL(9,D19:D22)</f>
        <v>7</v>
      </c>
      <c r="E23" s="50">
        <f>+SUBTOTAL(9,E19:E22)</f>
        <v>361</v>
      </c>
      <c r="F23" s="50">
        <f>+SUBTOTAL(9,F19:F22)</f>
        <v>86</v>
      </c>
      <c r="G23" s="40">
        <f t="shared" si="0"/>
        <v>829</v>
      </c>
    </row>
    <row r="24" spans="1:7" x14ac:dyDescent="0.25">
      <c r="A24" s="47" t="s">
        <v>113</v>
      </c>
      <c r="B24" s="17">
        <v>1</v>
      </c>
      <c r="C24" s="3">
        <v>285</v>
      </c>
      <c r="D24" s="3">
        <v>0</v>
      </c>
      <c r="E24" s="3">
        <v>75</v>
      </c>
      <c r="F24" s="3">
        <v>0</v>
      </c>
      <c r="G24" s="40">
        <f t="shared" si="0"/>
        <v>360</v>
      </c>
    </row>
    <row r="25" spans="1:7" x14ac:dyDescent="0.25">
      <c r="A25" s="11"/>
      <c r="B25" s="17">
        <v>2</v>
      </c>
      <c r="C25" s="3">
        <v>64</v>
      </c>
      <c r="D25" s="3">
        <v>0</v>
      </c>
      <c r="E25" s="3">
        <v>24</v>
      </c>
      <c r="F25" s="3">
        <v>0</v>
      </c>
      <c r="G25" s="40">
        <f t="shared" si="0"/>
        <v>88</v>
      </c>
    </row>
    <row r="26" spans="1:7" x14ac:dyDescent="0.25">
      <c r="A26" s="11"/>
      <c r="B26" s="17" t="s">
        <v>3</v>
      </c>
      <c r="C26" s="3">
        <v>0</v>
      </c>
      <c r="D26" s="3">
        <v>0</v>
      </c>
      <c r="E26" s="3">
        <v>0</v>
      </c>
      <c r="F26" s="3">
        <v>0</v>
      </c>
      <c r="G26" s="40">
        <f t="shared" si="0"/>
        <v>0</v>
      </c>
    </row>
    <row r="27" spans="1:7" x14ac:dyDescent="0.25">
      <c r="A27" s="11"/>
      <c r="B27" s="17">
        <v>3</v>
      </c>
      <c r="C27" s="3">
        <v>16</v>
      </c>
      <c r="D27" s="3">
        <v>0</v>
      </c>
      <c r="E27" s="3">
        <v>2</v>
      </c>
      <c r="F27" s="3">
        <v>1</v>
      </c>
      <c r="G27" s="40">
        <f t="shared" si="0"/>
        <v>19</v>
      </c>
    </row>
    <row r="28" spans="1:7" x14ac:dyDescent="0.25">
      <c r="A28" s="203" t="s">
        <v>118</v>
      </c>
      <c r="B28" s="204"/>
      <c r="C28" s="50">
        <f>+SUBTOTAL(9,C24:C27)</f>
        <v>365</v>
      </c>
      <c r="D28" s="50">
        <f>+SUBTOTAL(9,D24:D27)</f>
        <v>0</v>
      </c>
      <c r="E28" s="50">
        <f>+SUBTOTAL(9,E24:E27)</f>
        <v>101</v>
      </c>
      <c r="F28" s="50">
        <f>+SUBTOTAL(9,F24:F27)</f>
        <v>1</v>
      </c>
      <c r="G28" s="40">
        <f>SUM(C28:F28)</f>
        <v>467</v>
      </c>
    </row>
    <row r="29" spans="1:7" x14ac:dyDescent="0.25">
      <c r="A29" s="205" t="s">
        <v>95</v>
      </c>
      <c r="B29" s="87">
        <v>1</v>
      </c>
      <c r="C29" s="40">
        <f>+C4+C9+C14+C19+C24</f>
        <v>2128</v>
      </c>
      <c r="D29" s="40">
        <f t="shared" ref="D29:G29" si="1">+D4+D9+D14+D19+D24</f>
        <v>7</v>
      </c>
      <c r="E29" s="40">
        <f t="shared" si="1"/>
        <v>835</v>
      </c>
      <c r="F29" s="40">
        <f t="shared" si="1"/>
        <v>45</v>
      </c>
      <c r="G29" s="40">
        <f t="shared" si="1"/>
        <v>3015</v>
      </c>
    </row>
    <row r="30" spans="1:7" x14ac:dyDescent="0.25">
      <c r="A30" s="206"/>
      <c r="B30" s="87">
        <v>2</v>
      </c>
      <c r="C30" s="40">
        <f t="shared" ref="C30:G30" si="2">+C5+C10+C15+C20+C25</f>
        <v>672</v>
      </c>
      <c r="D30" s="40">
        <f t="shared" si="2"/>
        <v>5</v>
      </c>
      <c r="E30" s="40">
        <f t="shared" si="2"/>
        <v>597</v>
      </c>
      <c r="F30" s="40">
        <f t="shared" si="2"/>
        <v>50</v>
      </c>
      <c r="G30" s="40">
        <f t="shared" si="2"/>
        <v>1324</v>
      </c>
    </row>
    <row r="31" spans="1:7" x14ac:dyDescent="0.25">
      <c r="A31" s="206"/>
      <c r="B31" s="87" t="s">
        <v>3</v>
      </c>
      <c r="C31" s="40">
        <f t="shared" ref="C31:G31" si="3">+C6+C11+C16+C21+C26</f>
        <v>0</v>
      </c>
      <c r="D31" s="40">
        <f t="shared" si="3"/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</row>
    <row r="32" spans="1:7" x14ac:dyDescent="0.25">
      <c r="A32" s="207"/>
      <c r="B32" s="87">
        <v>3</v>
      </c>
      <c r="C32" s="40">
        <f t="shared" ref="C32:G32" si="4">+C7+C12+C17+C22+C27</f>
        <v>85</v>
      </c>
      <c r="D32" s="40">
        <f t="shared" si="4"/>
        <v>0</v>
      </c>
      <c r="E32" s="40">
        <f t="shared" si="4"/>
        <v>16</v>
      </c>
      <c r="F32" s="40">
        <f t="shared" si="4"/>
        <v>2</v>
      </c>
      <c r="G32" s="40">
        <f t="shared" si="4"/>
        <v>103</v>
      </c>
    </row>
    <row r="33" spans="1:7" x14ac:dyDescent="0.25">
      <c r="A33" s="203" t="s">
        <v>122</v>
      </c>
      <c r="B33" s="204"/>
      <c r="C33" s="40">
        <f t="shared" ref="C33:G33" si="5">+C8+C13+C18+C23+C28</f>
        <v>2885</v>
      </c>
      <c r="D33" s="40">
        <f t="shared" si="5"/>
        <v>12</v>
      </c>
      <c r="E33" s="40">
        <f t="shared" si="5"/>
        <v>1448</v>
      </c>
      <c r="F33" s="40">
        <f t="shared" si="5"/>
        <v>97</v>
      </c>
      <c r="G33" s="40">
        <f t="shared" si="5"/>
        <v>4442</v>
      </c>
    </row>
    <row r="34" spans="1:7" s="49" customFormat="1" x14ac:dyDescent="0.25">
      <c r="A34" s="51"/>
      <c r="C34" s="48"/>
    </row>
    <row r="35" spans="1:7" x14ac:dyDescent="0.25">
      <c r="A35" t="s">
        <v>40</v>
      </c>
    </row>
  </sheetData>
  <mergeCells count="13">
    <mergeCell ref="G2:G3"/>
    <mergeCell ref="A1:G1"/>
    <mergeCell ref="C2:D2"/>
    <mergeCell ref="E2:F2"/>
    <mergeCell ref="B2:B3"/>
    <mergeCell ref="A2:A3"/>
    <mergeCell ref="A33:B33"/>
    <mergeCell ref="A29:A32"/>
    <mergeCell ref="A8:B8"/>
    <mergeCell ref="A13:B13"/>
    <mergeCell ref="A18:B18"/>
    <mergeCell ref="A23:B23"/>
    <mergeCell ref="A28:B28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8.875" customWidth="1"/>
    <col min="2" max="2" width="7" customWidth="1"/>
    <col min="3" max="3" width="15.125" customWidth="1"/>
    <col min="4" max="4" width="24.75" customWidth="1"/>
    <col min="5" max="5" width="7.75" customWidth="1"/>
    <col min="6" max="6" width="8.875" customWidth="1"/>
    <col min="7" max="7" width="10.625" customWidth="1"/>
    <col min="8" max="8" width="17.125" customWidth="1"/>
    <col min="9" max="9" width="10.875" customWidth="1"/>
  </cols>
  <sheetData>
    <row r="1" spans="1:9" ht="45" customHeight="1" x14ac:dyDescent="0.3">
      <c r="A1" s="230" t="s">
        <v>249</v>
      </c>
      <c r="B1" s="230"/>
      <c r="C1" s="230"/>
      <c r="D1" s="230"/>
      <c r="E1" s="230"/>
      <c r="F1" s="230"/>
      <c r="G1" s="230"/>
      <c r="H1" s="230"/>
      <c r="I1" s="32"/>
    </row>
    <row r="2" spans="1:9" ht="29.25" customHeight="1" thickBot="1" x14ac:dyDescent="0.35">
      <c r="A2" s="46" t="s">
        <v>65</v>
      </c>
      <c r="B2" s="18"/>
      <c r="C2" s="18"/>
      <c r="D2" s="18"/>
      <c r="E2" s="18"/>
      <c r="F2" s="18"/>
      <c r="G2" s="18"/>
      <c r="H2" s="18"/>
      <c r="I2" s="18"/>
    </row>
    <row r="3" spans="1:9" ht="32.25" thickBot="1" x14ac:dyDescent="0.3">
      <c r="A3" s="54" t="s">
        <v>35</v>
      </c>
      <c r="B3" s="71" t="s">
        <v>31</v>
      </c>
      <c r="C3" s="71" t="s">
        <v>58</v>
      </c>
      <c r="D3" s="71" t="s">
        <v>83</v>
      </c>
      <c r="E3" s="71" t="s">
        <v>81</v>
      </c>
      <c r="F3" s="71" t="s">
        <v>62</v>
      </c>
      <c r="G3" s="71" t="s">
        <v>63</v>
      </c>
      <c r="H3" s="72" t="s">
        <v>66</v>
      </c>
      <c r="I3" s="30"/>
    </row>
    <row r="4" spans="1:9" x14ac:dyDescent="0.25">
      <c r="A4" s="41" t="s">
        <v>143</v>
      </c>
      <c r="B4" s="41">
        <v>2</v>
      </c>
      <c r="C4" s="41" t="s">
        <v>144</v>
      </c>
      <c r="D4" s="41" t="s">
        <v>144</v>
      </c>
      <c r="E4" s="41" t="s">
        <v>124</v>
      </c>
      <c r="F4" s="41" t="s">
        <v>125</v>
      </c>
      <c r="G4" s="41" t="s">
        <v>148</v>
      </c>
      <c r="H4" s="112">
        <v>40751</v>
      </c>
      <c r="I4" s="30"/>
    </row>
    <row r="5" spans="1:9" x14ac:dyDescent="0.25">
      <c r="A5" s="41" t="s">
        <v>143</v>
      </c>
      <c r="B5" s="41">
        <v>2</v>
      </c>
      <c r="C5" s="41" t="s">
        <v>144</v>
      </c>
      <c r="D5" s="41" t="s">
        <v>144</v>
      </c>
      <c r="E5" s="41" t="s">
        <v>124</v>
      </c>
      <c r="F5" s="41" t="s">
        <v>125</v>
      </c>
      <c r="G5" s="41" t="s">
        <v>148</v>
      </c>
      <c r="H5" s="112">
        <v>40751</v>
      </c>
      <c r="I5" s="30"/>
    </row>
    <row r="6" spans="1:9" x14ac:dyDescent="0.25">
      <c r="I6" s="6"/>
    </row>
    <row r="7" spans="1:9" ht="24.75" customHeight="1" thickBot="1" x14ac:dyDescent="0.3">
      <c r="A7" s="80" t="s">
        <v>93</v>
      </c>
      <c r="I7" s="6"/>
    </row>
    <row r="8" spans="1:9" ht="51" customHeight="1" thickBot="1" x14ac:dyDescent="0.3">
      <c r="A8" s="54" t="s">
        <v>35</v>
      </c>
      <c r="B8" s="71" t="s">
        <v>31</v>
      </c>
      <c r="C8" s="71" t="s">
        <v>58</v>
      </c>
      <c r="D8" s="71" t="s">
        <v>83</v>
      </c>
      <c r="E8" s="71" t="s">
        <v>81</v>
      </c>
      <c r="F8" s="71" t="s">
        <v>62</v>
      </c>
      <c r="G8" s="71" t="s">
        <v>63</v>
      </c>
      <c r="H8" s="72" t="s">
        <v>92</v>
      </c>
      <c r="I8" s="22"/>
    </row>
    <row r="9" spans="1:9" ht="15.75" customHeight="1" x14ac:dyDescent="0.25">
      <c r="A9" s="41" t="s">
        <v>119</v>
      </c>
      <c r="B9" s="41">
        <v>1</v>
      </c>
      <c r="C9" s="41" t="s">
        <v>156</v>
      </c>
      <c r="D9" s="41" t="s">
        <v>123</v>
      </c>
      <c r="E9" s="41" t="s">
        <v>124</v>
      </c>
      <c r="F9" s="41" t="s">
        <v>125</v>
      </c>
      <c r="G9" s="41" t="s">
        <v>126</v>
      </c>
      <c r="H9" s="112">
        <v>40786</v>
      </c>
      <c r="I9" s="22"/>
    </row>
    <row r="10" spans="1:9" ht="15.75" customHeight="1" x14ac:dyDescent="0.25">
      <c r="A10" s="15" t="s">
        <v>119</v>
      </c>
      <c r="B10" s="15">
        <v>1</v>
      </c>
      <c r="C10" s="15" t="s">
        <v>156</v>
      </c>
      <c r="D10" s="15" t="s">
        <v>123</v>
      </c>
      <c r="E10" s="15" t="s">
        <v>127</v>
      </c>
      <c r="F10" s="15" t="s">
        <v>125</v>
      </c>
      <c r="G10" s="15" t="s">
        <v>126</v>
      </c>
      <c r="H10" s="113">
        <v>40786</v>
      </c>
      <c r="I10" s="22"/>
    </row>
    <row r="11" spans="1:9" x14ac:dyDescent="0.25">
      <c r="A11" s="41" t="s">
        <v>119</v>
      </c>
      <c r="B11" s="41">
        <v>2</v>
      </c>
      <c r="C11" s="41" t="s">
        <v>156</v>
      </c>
      <c r="D11" s="41" t="s">
        <v>123</v>
      </c>
      <c r="E11" s="41" t="s">
        <v>124</v>
      </c>
      <c r="F11" s="41" t="s">
        <v>125</v>
      </c>
      <c r="G11" s="41" t="s">
        <v>147</v>
      </c>
      <c r="H11" s="112">
        <v>40786</v>
      </c>
      <c r="I11" s="6"/>
    </row>
    <row r="12" spans="1:9" x14ac:dyDescent="0.25">
      <c r="A12" s="15" t="s">
        <v>119</v>
      </c>
      <c r="B12" s="15">
        <v>2</v>
      </c>
      <c r="C12" s="15" t="s">
        <v>156</v>
      </c>
      <c r="D12" s="15" t="s">
        <v>123</v>
      </c>
      <c r="E12" s="15" t="s">
        <v>127</v>
      </c>
      <c r="F12" s="15" t="s">
        <v>125</v>
      </c>
      <c r="G12" s="15" t="s">
        <v>147</v>
      </c>
      <c r="H12" s="113">
        <v>40786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zoomScaleSheetLayoutView="100" workbookViewId="0">
      <selection activeCell="E20" sqref="E20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235" t="s">
        <v>248</v>
      </c>
      <c r="B1" s="235"/>
    </row>
    <row r="2" spans="1:2" s="1" customFormat="1" ht="16.5" thickBot="1" x14ac:dyDescent="0.3">
      <c r="A2" s="82" t="s">
        <v>35</v>
      </c>
      <c r="B2" s="83" t="s">
        <v>67</v>
      </c>
    </row>
    <row r="3" spans="1:2" x14ac:dyDescent="0.25">
      <c r="A3" s="3" t="s">
        <v>110</v>
      </c>
      <c r="B3" s="3" t="s">
        <v>130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zoomScaleSheetLayoutView="100" workbookViewId="0">
      <selection activeCell="E8" sqref="E8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235" t="s">
        <v>247</v>
      </c>
      <c r="B1" s="235"/>
      <c r="C1" s="235"/>
    </row>
    <row r="2" spans="1:3" ht="24" customHeight="1" thickBot="1" x14ac:dyDescent="0.3">
      <c r="A2" s="84" t="s">
        <v>65</v>
      </c>
      <c r="B2" s="33"/>
      <c r="C2" s="33"/>
    </row>
    <row r="3" spans="1:3" ht="16.5" thickBot="1" x14ac:dyDescent="0.3">
      <c r="A3" s="85" t="s">
        <v>35</v>
      </c>
      <c r="B3" s="69" t="s">
        <v>67</v>
      </c>
      <c r="C3" s="70" t="s">
        <v>66</v>
      </c>
    </row>
    <row r="4" spans="1:3" x14ac:dyDescent="0.25">
      <c r="A4" s="53"/>
      <c r="B4" s="53"/>
      <c r="C4" s="53"/>
    </row>
    <row r="5" spans="1:3" ht="16.5" thickBot="1" x14ac:dyDescent="0.3">
      <c r="A5" s="80" t="s">
        <v>93</v>
      </c>
    </row>
    <row r="6" spans="1:3" ht="16.5" thickBot="1" x14ac:dyDescent="0.3">
      <c r="A6" s="85" t="s">
        <v>35</v>
      </c>
      <c r="B6" s="69" t="s">
        <v>67</v>
      </c>
      <c r="C6" s="70" t="s">
        <v>84</v>
      </c>
    </row>
    <row r="7" spans="1:3" x14ac:dyDescent="0.25">
      <c r="A7" s="53"/>
      <c r="B7" s="53"/>
      <c r="C7" s="53"/>
    </row>
  </sheetData>
  <mergeCells count="1">
    <mergeCell ref="A1:C1"/>
  </mergeCells>
  <phoneticPr fontId="2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N5" sqref="N5"/>
    </sheetView>
  </sheetViews>
  <sheetFormatPr defaultRowHeight="15.75" x14ac:dyDescent="0.25"/>
  <sheetData>
    <row r="1" spans="1:12" ht="21" thickBot="1" x14ac:dyDescent="0.35">
      <c r="A1" s="220" t="s">
        <v>253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66.5" thickBot="1" x14ac:dyDescent="0.3">
      <c r="A2" s="175" t="s">
        <v>254</v>
      </c>
      <c r="B2" s="176" t="s">
        <v>35</v>
      </c>
      <c r="C2" s="176" t="s">
        <v>255</v>
      </c>
      <c r="D2" s="176" t="s">
        <v>256</v>
      </c>
      <c r="E2" s="176" t="s">
        <v>257</v>
      </c>
      <c r="F2" s="176" t="s">
        <v>258</v>
      </c>
      <c r="G2" s="176" t="s">
        <v>259</v>
      </c>
      <c r="H2" s="176" t="s">
        <v>260</v>
      </c>
      <c r="I2" s="176" t="s">
        <v>261</v>
      </c>
      <c r="J2" s="176" t="s">
        <v>262</v>
      </c>
      <c r="K2" s="176" t="s">
        <v>263</v>
      </c>
      <c r="L2" s="177" t="s">
        <v>264</v>
      </c>
    </row>
    <row r="3" spans="1:12" ht="44.25" customHeight="1" x14ac:dyDescent="0.25">
      <c r="A3" s="53"/>
      <c r="B3" s="53" t="s">
        <v>204</v>
      </c>
      <c r="C3" s="53" t="s">
        <v>265</v>
      </c>
      <c r="D3" s="53" t="s">
        <v>266</v>
      </c>
      <c r="E3" s="53" t="s">
        <v>267</v>
      </c>
      <c r="F3" s="53" t="s">
        <v>268</v>
      </c>
      <c r="G3" s="178" t="s">
        <v>269</v>
      </c>
      <c r="H3" s="178" t="s">
        <v>270</v>
      </c>
      <c r="I3" s="53" t="s">
        <v>271</v>
      </c>
      <c r="J3" s="53">
        <v>3209</v>
      </c>
      <c r="K3" s="53">
        <v>0</v>
      </c>
      <c r="L3" s="53"/>
    </row>
    <row r="4" spans="1:12" ht="47.25" customHeight="1" x14ac:dyDescent="0.25">
      <c r="A4" s="3"/>
      <c r="B4" s="3" t="s">
        <v>204</v>
      </c>
      <c r="C4" s="3" t="s">
        <v>265</v>
      </c>
      <c r="D4" s="3" t="s">
        <v>266</v>
      </c>
      <c r="E4" s="3" t="s">
        <v>267</v>
      </c>
      <c r="F4" s="3" t="s">
        <v>272</v>
      </c>
      <c r="G4" s="111" t="s">
        <v>273</v>
      </c>
      <c r="H4" s="111" t="s">
        <v>274</v>
      </c>
      <c r="I4" s="3" t="s">
        <v>275</v>
      </c>
      <c r="J4" s="3">
        <v>1669</v>
      </c>
      <c r="K4" s="3">
        <v>0</v>
      </c>
      <c r="L4" s="3"/>
    </row>
    <row r="5" spans="1:12" ht="64.5" customHeight="1" x14ac:dyDescent="0.25">
      <c r="A5" s="3"/>
      <c r="B5" s="3" t="s">
        <v>276</v>
      </c>
      <c r="C5" s="3" t="s">
        <v>265</v>
      </c>
      <c r="D5" s="3" t="s">
        <v>266</v>
      </c>
      <c r="E5" s="3" t="s">
        <v>267</v>
      </c>
      <c r="F5" s="3" t="s">
        <v>277</v>
      </c>
      <c r="G5" s="111" t="s">
        <v>278</v>
      </c>
      <c r="H5" s="111" t="s">
        <v>279</v>
      </c>
      <c r="I5" s="3" t="s">
        <v>271</v>
      </c>
      <c r="J5" s="3">
        <v>6566</v>
      </c>
      <c r="K5" s="3">
        <v>0</v>
      </c>
      <c r="L5" s="3"/>
    </row>
    <row r="6" spans="1:12" ht="85.5" customHeight="1" x14ac:dyDescent="0.25">
      <c r="A6" s="3"/>
      <c r="B6" s="3" t="s">
        <v>276</v>
      </c>
      <c r="C6" s="3" t="s">
        <v>265</v>
      </c>
      <c r="D6" s="3" t="s">
        <v>266</v>
      </c>
      <c r="E6" s="3" t="s">
        <v>267</v>
      </c>
      <c r="F6" s="3" t="s">
        <v>280</v>
      </c>
      <c r="G6" s="111" t="s">
        <v>281</v>
      </c>
      <c r="H6" s="111" t="s">
        <v>282</v>
      </c>
      <c r="I6" s="3" t="s">
        <v>271</v>
      </c>
      <c r="J6" s="3">
        <v>3266</v>
      </c>
      <c r="K6" s="3">
        <v>0</v>
      </c>
      <c r="L6" s="3"/>
    </row>
    <row r="7" spans="1:12" ht="60.75" customHeight="1" x14ac:dyDescent="0.25">
      <c r="A7" s="3"/>
      <c r="B7" s="3" t="s">
        <v>276</v>
      </c>
      <c r="C7" s="3" t="s">
        <v>265</v>
      </c>
      <c r="D7" s="3" t="s">
        <v>266</v>
      </c>
      <c r="E7" s="134" t="s">
        <v>267</v>
      </c>
      <c r="F7" s="3" t="s">
        <v>283</v>
      </c>
      <c r="G7" s="111" t="s">
        <v>284</v>
      </c>
      <c r="H7" s="111" t="s">
        <v>285</v>
      </c>
      <c r="I7" s="3" t="s">
        <v>286</v>
      </c>
      <c r="J7" s="3">
        <v>18545</v>
      </c>
      <c r="K7" s="134">
        <v>12420</v>
      </c>
      <c r="L7" s="134"/>
    </row>
    <row r="8" spans="1:12" ht="54.75" customHeight="1" x14ac:dyDescent="0.25">
      <c r="A8" s="3"/>
      <c r="B8" s="3" t="s">
        <v>276</v>
      </c>
      <c r="C8" s="3" t="s">
        <v>265</v>
      </c>
      <c r="D8" s="3" t="s">
        <v>266</v>
      </c>
      <c r="E8" s="3" t="s">
        <v>267</v>
      </c>
      <c r="F8" s="3" t="s">
        <v>287</v>
      </c>
      <c r="G8" s="111" t="s">
        <v>288</v>
      </c>
      <c r="H8" s="111" t="s">
        <v>289</v>
      </c>
      <c r="I8" s="3" t="s">
        <v>286</v>
      </c>
      <c r="J8" s="3">
        <v>11287</v>
      </c>
      <c r="K8" s="3">
        <v>0</v>
      </c>
      <c r="L8" s="3"/>
    </row>
    <row r="9" spans="1:12" ht="63" customHeight="1" x14ac:dyDescent="0.25">
      <c r="A9" s="3"/>
      <c r="B9" s="3" t="s">
        <v>202</v>
      </c>
      <c r="C9" s="3" t="s">
        <v>265</v>
      </c>
      <c r="D9" s="3" t="s">
        <v>266</v>
      </c>
      <c r="E9" s="3" t="s">
        <v>267</v>
      </c>
      <c r="F9" s="3" t="s">
        <v>290</v>
      </c>
      <c r="G9" s="111" t="s">
        <v>291</v>
      </c>
      <c r="H9" s="111" t="s">
        <v>292</v>
      </c>
      <c r="I9" s="3" t="s">
        <v>271</v>
      </c>
      <c r="J9" s="3">
        <v>465</v>
      </c>
      <c r="K9" s="3">
        <v>0</v>
      </c>
      <c r="L9" s="3"/>
    </row>
    <row r="10" spans="1:12" ht="51.75" customHeight="1" x14ac:dyDescent="0.25">
      <c r="A10" s="3"/>
      <c r="B10" s="3" t="s">
        <v>203</v>
      </c>
      <c r="C10" s="3" t="s">
        <v>265</v>
      </c>
      <c r="D10" s="3" t="s">
        <v>266</v>
      </c>
      <c r="E10" s="3" t="s">
        <v>267</v>
      </c>
      <c r="F10" s="3" t="s">
        <v>293</v>
      </c>
      <c r="G10" s="111" t="s">
        <v>294</v>
      </c>
      <c r="H10" s="111" t="s">
        <v>295</v>
      </c>
      <c r="I10" s="3" t="s">
        <v>296</v>
      </c>
      <c r="J10" s="3">
        <v>1842</v>
      </c>
      <c r="K10" s="3">
        <v>0</v>
      </c>
      <c r="L10" s="3"/>
    </row>
    <row r="11" spans="1:12" ht="48" customHeight="1" x14ac:dyDescent="0.25">
      <c r="A11" s="3"/>
      <c r="B11" s="3" t="s">
        <v>204</v>
      </c>
      <c r="C11" s="3" t="s">
        <v>297</v>
      </c>
      <c r="D11" s="3" t="s">
        <v>266</v>
      </c>
      <c r="E11" s="3" t="s">
        <v>267</v>
      </c>
      <c r="F11" s="3" t="s">
        <v>298</v>
      </c>
      <c r="G11" s="111" t="s">
        <v>269</v>
      </c>
      <c r="H11" s="111" t="s">
        <v>299</v>
      </c>
      <c r="I11" s="3" t="s">
        <v>286</v>
      </c>
      <c r="J11" s="3">
        <v>4777</v>
      </c>
      <c r="K11" s="3">
        <v>5256</v>
      </c>
      <c r="L11" s="3"/>
    </row>
    <row r="12" spans="1:12" ht="61.5" customHeight="1" x14ac:dyDescent="0.25">
      <c r="A12" s="3"/>
      <c r="B12" s="3" t="s">
        <v>204</v>
      </c>
      <c r="C12" s="3" t="s">
        <v>297</v>
      </c>
      <c r="D12" s="3" t="s">
        <v>266</v>
      </c>
      <c r="E12" s="3" t="s">
        <v>267</v>
      </c>
      <c r="F12" s="3" t="s">
        <v>300</v>
      </c>
      <c r="G12" s="111" t="s">
        <v>301</v>
      </c>
      <c r="H12" s="3" t="s">
        <v>302</v>
      </c>
      <c r="I12" s="3" t="s">
        <v>271</v>
      </c>
      <c r="J12" s="3">
        <v>1512</v>
      </c>
      <c r="K12" s="3">
        <v>0</v>
      </c>
      <c r="L12" s="3"/>
    </row>
    <row r="13" spans="1:12" ht="47.25" customHeight="1" x14ac:dyDescent="0.25">
      <c r="A13" s="3"/>
      <c r="B13" s="3" t="s">
        <v>205</v>
      </c>
      <c r="C13" s="3" t="s">
        <v>297</v>
      </c>
      <c r="D13" s="3" t="s">
        <v>266</v>
      </c>
      <c r="E13" s="3" t="s">
        <v>267</v>
      </c>
      <c r="F13" s="3" t="s">
        <v>303</v>
      </c>
      <c r="G13" s="111" t="s">
        <v>304</v>
      </c>
      <c r="H13" s="111" t="s">
        <v>305</v>
      </c>
      <c r="I13" s="3" t="s">
        <v>271</v>
      </c>
      <c r="J13" s="3">
        <v>3081</v>
      </c>
      <c r="K13" s="3">
        <v>0</v>
      </c>
      <c r="L13" s="3"/>
    </row>
    <row r="14" spans="1:12" ht="49.5" customHeight="1" x14ac:dyDescent="0.25">
      <c r="A14" s="3"/>
      <c r="B14" s="3" t="s">
        <v>205</v>
      </c>
      <c r="C14" s="3" t="s">
        <v>297</v>
      </c>
      <c r="D14" s="3" t="s">
        <v>266</v>
      </c>
      <c r="E14" s="3" t="s">
        <v>267</v>
      </c>
      <c r="F14" s="3" t="s">
        <v>306</v>
      </c>
      <c r="G14" s="111" t="s">
        <v>307</v>
      </c>
      <c r="H14" s="111" t="s">
        <v>308</v>
      </c>
      <c r="I14" s="3" t="s">
        <v>286</v>
      </c>
      <c r="J14" s="3">
        <v>4584</v>
      </c>
      <c r="K14" s="3">
        <v>0</v>
      </c>
      <c r="L14" s="3"/>
    </row>
    <row r="15" spans="1:12" ht="31.5" customHeight="1" x14ac:dyDescent="0.25">
      <c r="A15" s="3"/>
      <c r="B15" s="3" t="s">
        <v>203</v>
      </c>
      <c r="C15" s="3" t="s">
        <v>297</v>
      </c>
      <c r="D15" s="3" t="s">
        <v>266</v>
      </c>
      <c r="E15" s="3" t="s">
        <v>267</v>
      </c>
      <c r="F15" s="3" t="s">
        <v>309</v>
      </c>
      <c r="G15" s="111" t="s">
        <v>310</v>
      </c>
      <c r="H15" s="111" t="s">
        <v>311</v>
      </c>
      <c r="I15" s="3" t="s">
        <v>286</v>
      </c>
      <c r="J15" s="3">
        <v>989</v>
      </c>
      <c r="K15" s="3">
        <v>0</v>
      </c>
      <c r="L15" s="3"/>
    </row>
    <row r="16" spans="1:12" ht="61.5" customHeight="1" x14ac:dyDescent="0.25">
      <c r="A16" s="3"/>
      <c r="B16" s="3" t="s">
        <v>276</v>
      </c>
      <c r="C16" s="3" t="s">
        <v>312</v>
      </c>
      <c r="D16" s="3" t="s">
        <v>313</v>
      </c>
      <c r="E16" s="3" t="s">
        <v>267</v>
      </c>
      <c r="F16" s="3"/>
      <c r="G16" s="111" t="s">
        <v>281</v>
      </c>
      <c r="H16" s="111" t="s">
        <v>314</v>
      </c>
      <c r="I16" s="3" t="s">
        <v>315</v>
      </c>
      <c r="J16" s="3">
        <v>26250</v>
      </c>
      <c r="K16" s="3">
        <v>0</v>
      </c>
      <c r="L16" s="3"/>
    </row>
  </sheetData>
  <mergeCells count="1">
    <mergeCell ref="A1:L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M14" sqref="M14"/>
    </sheetView>
  </sheetViews>
  <sheetFormatPr defaultRowHeight="15.75" x14ac:dyDescent="0.25"/>
  <cols>
    <col min="6" max="6" width="9.625" customWidth="1"/>
  </cols>
  <sheetData>
    <row r="1" spans="1:13" ht="21" thickBot="1" x14ac:dyDescent="0.35">
      <c r="A1" s="280" t="s">
        <v>316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66.5" thickBot="1" x14ac:dyDescent="0.3">
      <c r="A2" s="179" t="s">
        <v>254</v>
      </c>
      <c r="B2" s="180" t="s">
        <v>35</v>
      </c>
      <c r="C2" s="180" t="s">
        <v>255</v>
      </c>
      <c r="D2" s="180" t="s">
        <v>256</v>
      </c>
      <c r="E2" s="180" t="s">
        <v>257</v>
      </c>
      <c r="F2" s="180" t="s">
        <v>258</v>
      </c>
      <c r="G2" s="180" t="s">
        <v>259</v>
      </c>
      <c r="H2" s="180" t="s">
        <v>260</v>
      </c>
      <c r="I2" s="180" t="s">
        <v>261</v>
      </c>
      <c r="J2" s="180" t="s">
        <v>262</v>
      </c>
      <c r="K2" s="180" t="s">
        <v>263</v>
      </c>
      <c r="L2" s="181" t="s">
        <v>264</v>
      </c>
      <c r="M2" s="182"/>
    </row>
    <row r="3" spans="1:13" ht="157.5" x14ac:dyDescent="0.25">
      <c r="A3" s="148"/>
      <c r="B3" s="148" t="s">
        <v>276</v>
      </c>
      <c r="C3" s="148" t="s">
        <v>317</v>
      </c>
      <c r="D3" s="148" t="s">
        <v>266</v>
      </c>
      <c r="E3" s="148" t="s">
        <v>267</v>
      </c>
      <c r="F3" s="148" t="s">
        <v>318</v>
      </c>
      <c r="G3" s="183" t="s">
        <v>284</v>
      </c>
      <c r="H3" s="183" t="s">
        <v>319</v>
      </c>
      <c r="I3" s="148" t="s">
        <v>275</v>
      </c>
      <c r="J3" s="148">
        <v>1698</v>
      </c>
      <c r="K3" s="148">
        <v>0</v>
      </c>
      <c r="L3" s="148"/>
      <c r="M3" s="184"/>
    </row>
    <row r="4" spans="1:13" ht="78.75" x14ac:dyDescent="0.25">
      <c r="A4" s="148"/>
      <c r="B4" s="3" t="s">
        <v>276</v>
      </c>
      <c r="C4" s="3" t="s">
        <v>317</v>
      </c>
      <c r="D4" s="3" t="s">
        <v>266</v>
      </c>
      <c r="E4" s="3" t="s">
        <v>267</v>
      </c>
      <c r="F4" s="3" t="s">
        <v>320</v>
      </c>
      <c r="G4" s="111" t="s">
        <v>284</v>
      </c>
      <c r="H4" s="111" t="s">
        <v>321</v>
      </c>
      <c r="I4" s="3" t="s">
        <v>275</v>
      </c>
      <c r="J4" s="3">
        <v>15479</v>
      </c>
      <c r="K4" s="3">
        <v>0</v>
      </c>
      <c r="L4" s="148"/>
      <c r="M4" s="184"/>
    </row>
    <row r="5" spans="1:13" ht="204.75" x14ac:dyDescent="0.25">
      <c r="A5" s="151"/>
      <c r="B5" s="151" t="s">
        <v>204</v>
      </c>
      <c r="C5" s="151" t="s">
        <v>317</v>
      </c>
      <c r="D5" s="151" t="s">
        <v>266</v>
      </c>
      <c r="E5" s="151" t="s">
        <v>267</v>
      </c>
      <c r="F5" s="151" t="s">
        <v>322</v>
      </c>
      <c r="G5" s="185" t="s">
        <v>323</v>
      </c>
      <c r="H5" s="185" t="s">
        <v>324</v>
      </c>
      <c r="I5" s="151" t="s">
        <v>275</v>
      </c>
      <c r="J5" s="151">
        <v>1492</v>
      </c>
      <c r="K5" s="151">
        <v>0</v>
      </c>
      <c r="L5" s="151"/>
      <c r="M5" s="184"/>
    </row>
    <row r="6" spans="1:13" ht="173.25" x14ac:dyDescent="0.25">
      <c r="A6" s="151"/>
      <c r="B6" s="151" t="s">
        <v>276</v>
      </c>
      <c r="C6" s="151" t="s">
        <v>325</v>
      </c>
      <c r="D6" s="151" t="s">
        <v>266</v>
      </c>
      <c r="E6" s="151" t="s">
        <v>326</v>
      </c>
      <c r="F6" s="151" t="s">
        <v>327</v>
      </c>
      <c r="G6" s="185" t="s">
        <v>328</v>
      </c>
      <c r="H6" s="185" t="s">
        <v>329</v>
      </c>
      <c r="I6" s="151" t="s">
        <v>330</v>
      </c>
      <c r="J6" s="151">
        <v>25474.400000000001</v>
      </c>
      <c r="K6" s="151">
        <v>0</v>
      </c>
      <c r="L6" s="151"/>
      <c r="M6" s="184"/>
    </row>
    <row r="7" spans="1:13" ht="173.25" x14ac:dyDescent="0.25">
      <c r="A7" s="151"/>
      <c r="B7" s="151" t="s">
        <v>276</v>
      </c>
      <c r="C7" s="151" t="s">
        <v>325</v>
      </c>
      <c r="D7" s="151" t="s">
        <v>266</v>
      </c>
      <c r="E7" s="151" t="s">
        <v>326</v>
      </c>
      <c r="F7" s="151" t="s">
        <v>331</v>
      </c>
      <c r="G7" s="185" t="s">
        <v>328</v>
      </c>
      <c r="H7" s="185" t="s">
        <v>332</v>
      </c>
      <c r="I7" s="151" t="s">
        <v>333</v>
      </c>
      <c r="J7" s="151">
        <v>105218.4</v>
      </c>
      <c r="K7" s="151">
        <v>0</v>
      </c>
      <c r="L7" s="151"/>
      <c r="M7" s="184"/>
    </row>
    <row r="8" spans="1:13" ht="157.5" x14ac:dyDescent="0.25">
      <c r="A8" s="151"/>
      <c r="B8" s="151" t="s">
        <v>276</v>
      </c>
      <c r="C8" s="151"/>
      <c r="D8" s="151" t="s">
        <v>266</v>
      </c>
      <c r="E8" s="151" t="s">
        <v>267</v>
      </c>
      <c r="F8" s="13" t="s">
        <v>334</v>
      </c>
      <c r="G8" s="185" t="s">
        <v>328</v>
      </c>
      <c r="H8" s="169" t="s">
        <v>335</v>
      </c>
      <c r="I8" s="151" t="s">
        <v>286</v>
      </c>
      <c r="J8" s="186" t="s">
        <v>336</v>
      </c>
      <c r="K8" s="186" t="s">
        <v>337</v>
      </c>
      <c r="L8" s="151" t="s">
        <v>338</v>
      </c>
      <c r="M8" s="184"/>
    </row>
    <row r="9" spans="1:13" ht="141.75" x14ac:dyDescent="0.25">
      <c r="A9" s="151"/>
      <c r="B9" s="151" t="s">
        <v>276</v>
      </c>
      <c r="C9" s="151"/>
      <c r="D9" s="151" t="s">
        <v>266</v>
      </c>
      <c r="E9" s="151" t="s">
        <v>267</v>
      </c>
      <c r="F9" s="169" t="s">
        <v>339</v>
      </c>
      <c r="G9" s="185" t="s">
        <v>328</v>
      </c>
      <c r="H9" s="169" t="s">
        <v>340</v>
      </c>
      <c r="I9" s="151" t="s">
        <v>315</v>
      </c>
      <c r="J9" s="186" t="s">
        <v>341</v>
      </c>
      <c r="K9" s="151">
        <v>0</v>
      </c>
      <c r="L9" s="151" t="s">
        <v>338</v>
      </c>
      <c r="M9" s="184"/>
    </row>
    <row r="10" spans="1:13" ht="126" x14ac:dyDescent="0.25">
      <c r="A10" s="151"/>
      <c r="B10" s="151" t="s">
        <v>276</v>
      </c>
      <c r="C10" s="151"/>
      <c r="D10" s="151" t="s">
        <v>266</v>
      </c>
      <c r="E10" s="151" t="s">
        <v>267</v>
      </c>
      <c r="F10" s="187" t="s">
        <v>342</v>
      </c>
      <c r="G10" s="185" t="s">
        <v>328</v>
      </c>
      <c r="H10" s="185" t="s">
        <v>343</v>
      </c>
      <c r="I10" s="151" t="s">
        <v>275</v>
      </c>
      <c r="J10" s="186" t="s">
        <v>344</v>
      </c>
      <c r="K10" s="151">
        <v>0</v>
      </c>
      <c r="L10" s="151" t="s">
        <v>338</v>
      </c>
      <c r="M10" s="184"/>
    </row>
  </sheetData>
  <mergeCells count="1">
    <mergeCell ref="A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5.75" x14ac:dyDescent="0.2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zoomScaleSheetLayoutView="140" workbookViewId="0">
      <selection sqref="A1:G1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216" t="s">
        <v>252</v>
      </c>
      <c r="B1" s="217"/>
      <c r="C1" s="217"/>
      <c r="D1" s="217"/>
      <c r="E1" s="217"/>
      <c r="F1" s="217"/>
      <c r="G1" s="217"/>
    </row>
    <row r="2" spans="1:7" ht="16.5" thickBot="1" x14ac:dyDescent="0.3">
      <c r="A2" s="218" t="s">
        <v>37</v>
      </c>
      <c r="B2" s="218"/>
      <c r="C2" s="218"/>
      <c r="D2" s="218"/>
      <c r="E2" s="218"/>
      <c r="F2" s="218"/>
      <c r="G2" s="218"/>
    </row>
    <row r="3" spans="1:7" ht="16.5" thickBot="1" x14ac:dyDescent="0.3">
      <c r="A3" s="78" t="s">
        <v>31</v>
      </c>
      <c r="B3" s="68">
        <v>2006</v>
      </c>
      <c r="C3" s="68">
        <v>2007</v>
      </c>
      <c r="D3" s="68">
        <v>2008</v>
      </c>
      <c r="E3" s="68">
        <v>2009</v>
      </c>
      <c r="F3" s="68">
        <v>2010</v>
      </c>
      <c r="G3" s="79">
        <v>2011</v>
      </c>
    </row>
    <row r="4" spans="1:7" x14ac:dyDescent="0.25">
      <c r="A4" s="10">
        <v>1</v>
      </c>
      <c r="B4" s="53">
        <v>2503</v>
      </c>
      <c r="C4" s="53">
        <v>2939</v>
      </c>
      <c r="D4" s="53">
        <v>2869</v>
      </c>
      <c r="E4" s="53">
        <v>2841</v>
      </c>
      <c r="F4" s="53">
        <v>2289</v>
      </c>
      <c r="G4" s="53">
        <v>2135</v>
      </c>
    </row>
    <row r="5" spans="1:7" x14ac:dyDescent="0.25">
      <c r="A5" s="2">
        <v>2</v>
      </c>
      <c r="B5" s="3">
        <v>74</v>
      </c>
      <c r="C5" s="3">
        <v>152</v>
      </c>
      <c r="D5" s="3">
        <v>698</v>
      </c>
      <c r="E5" s="3">
        <v>1215</v>
      </c>
      <c r="F5" s="3">
        <v>885</v>
      </c>
      <c r="G5" s="3">
        <v>677</v>
      </c>
    </row>
    <row r="6" spans="1:7" x14ac:dyDescent="0.25">
      <c r="A6" s="2" t="s">
        <v>3</v>
      </c>
      <c r="B6" s="3">
        <v>983</v>
      </c>
      <c r="C6" s="3">
        <v>808</v>
      </c>
      <c r="D6" s="3">
        <v>462</v>
      </c>
      <c r="E6" s="3">
        <v>0</v>
      </c>
      <c r="F6" s="3">
        <v>0</v>
      </c>
      <c r="G6" s="3">
        <v>0</v>
      </c>
    </row>
    <row r="7" spans="1:7" x14ac:dyDescent="0.25">
      <c r="A7" s="2">
        <v>3</v>
      </c>
      <c r="B7" s="3">
        <v>42</v>
      </c>
      <c r="C7" s="3">
        <v>42</v>
      </c>
      <c r="D7" s="3">
        <v>58</v>
      </c>
      <c r="E7" s="3">
        <v>83</v>
      </c>
      <c r="F7" s="3">
        <v>85</v>
      </c>
      <c r="G7" s="3">
        <v>85</v>
      </c>
    </row>
    <row r="8" spans="1:7" x14ac:dyDescent="0.25">
      <c r="A8" s="86" t="s">
        <v>39</v>
      </c>
      <c r="B8" s="40">
        <f t="shared" ref="B8:G8" si="0">SUM(B4:B7)</f>
        <v>3602</v>
      </c>
      <c r="C8" s="40">
        <f t="shared" si="0"/>
        <v>3941</v>
      </c>
      <c r="D8" s="40">
        <f t="shared" si="0"/>
        <v>4087</v>
      </c>
      <c r="E8" s="40">
        <f t="shared" si="0"/>
        <v>4139</v>
      </c>
      <c r="F8" s="40">
        <f t="shared" si="0"/>
        <v>3259</v>
      </c>
      <c r="G8" s="40">
        <f t="shared" si="0"/>
        <v>2897</v>
      </c>
    </row>
    <row r="9" spans="1:7" ht="16.5" thickBot="1" x14ac:dyDescent="0.3">
      <c r="A9" s="218" t="s">
        <v>38</v>
      </c>
      <c r="B9" s="218"/>
      <c r="C9" s="218"/>
      <c r="D9" s="218"/>
      <c r="E9" s="218"/>
      <c r="F9" s="218"/>
      <c r="G9" s="218"/>
    </row>
    <row r="10" spans="1:7" ht="16.5" thickBot="1" x14ac:dyDescent="0.3">
      <c r="A10" s="78" t="s">
        <v>31</v>
      </c>
      <c r="B10" s="68">
        <v>2006</v>
      </c>
      <c r="C10" s="68">
        <v>2007</v>
      </c>
      <c r="D10" s="68">
        <v>2008</v>
      </c>
      <c r="E10" s="68">
        <v>2009</v>
      </c>
      <c r="F10" s="68">
        <v>2010</v>
      </c>
      <c r="G10" s="79">
        <v>2011</v>
      </c>
    </row>
    <row r="11" spans="1:7" x14ac:dyDescent="0.25">
      <c r="A11" s="10">
        <v>1</v>
      </c>
      <c r="B11" s="53">
        <v>1907</v>
      </c>
      <c r="C11" s="53">
        <v>2489</v>
      </c>
      <c r="D11" s="53">
        <v>2275</v>
      </c>
      <c r="E11" s="53">
        <v>2130</v>
      </c>
      <c r="F11" s="53">
        <v>1269</v>
      </c>
      <c r="G11" s="53">
        <v>880</v>
      </c>
    </row>
    <row r="12" spans="1:7" x14ac:dyDescent="0.25">
      <c r="A12" s="2">
        <v>2</v>
      </c>
      <c r="B12" s="3">
        <v>29</v>
      </c>
      <c r="C12" s="3">
        <v>187</v>
      </c>
      <c r="D12" s="3">
        <v>1022</v>
      </c>
      <c r="E12" s="3">
        <v>1794</v>
      </c>
      <c r="F12" s="3">
        <v>1189</v>
      </c>
      <c r="G12" s="3">
        <v>647</v>
      </c>
    </row>
    <row r="13" spans="1:7" x14ac:dyDescent="0.25">
      <c r="A13" s="2" t="s">
        <v>3</v>
      </c>
      <c r="B13" s="3">
        <v>636</v>
      </c>
      <c r="C13" s="3">
        <v>694</v>
      </c>
      <c r="D13" s="3">
        <v>391</v>
      </c>
      <c r="E13" s="3">
        <v>0</v>
      </c>
      <c r="F13" s="3">
        <v>0</v>
      </c>
      <c r="G13" s="3">
        <v>0</v>
      </c>
    </row>
    <row r="14" spans="1:7" x14ac:dyDescent="0.25">
      <c r="A14" s="2">
        <v>3</v>
      </c>
      <c r="B14" s="3">
        <v>86</v>
      </c>
      <c r="C14" s="3">
        <v>75</v>
      </c>
      <c r="D14" s="3">
        <v>67</v>
      </c>
      <c r="E14" s="3">
        <v>58</v>
      </c>
      <c r="F14" s="3">
        <v>26</v>
      </c>
      <c r="G14" s="3">
        <v>18</v>
      </c>
    </row>
    <row r="15" spans="1:7" x14ac:dyDescent="0.25">
      <c r="A15" s="86" t="s">
        <v>39</v>
      </c>
      <c r="B15" s="40">
        <f t="shared" ref="B15:G15" si="1">SUM(B11:B14)</f>
        <v>2658</v>
      </c>
      <c r="C15" s="40">
        <f t="shared" si="1"/>
        <v>3445</v>
      </c>
      <c r="D15" s="40">
        <f t="shared" si="1"/>
        <v>3755</v>
      </c>
      <c r="E15" s="40">
        <f t="shared" si="1"/>
        <v>3982</v>
      </c>
      <c r="F15" s="40">
        <f t="shared" si="1"/>
        <v>2484</v>
      </c>
      <c r="G15" s="40">
        <f t="shared" si="1"/>
        <v>1545</v>
      </c>
    </row>
    <row r="16" spans="1:7" ht="16.5" thickBot="1" x14ac:dyDescent="0.3">
      <c r="A16" s="219" t="s">
        <v>99</v>
      </c>
      <c r="B16" s="219"/>
      <c r="C16" s="219"/>
      <c r="D16" s="219"/>
      <c r="E16" s="219"/>
      <c r="F16" s="219"/>
      <c r="G16" s="219"/>
    </row>
    <row r="17" spans="1:7" ht="16.5" thickBot="1" x14ac:dyDescent="0.3">
      <c r="A17" s="78" t="s">
        <v>41</v>
      </c>
      <c r="B17" s="68">
        <v>2006</v>
      </c>
      <c r="C17" s="68">
        <v>2007</v>
      </c>
      <c r="D17" s="68">
        <v>2008</v>
      </c>
      <c r="E17" s="68">
        <v>2009</v>
      </c>
      <c r="F17" s="68">
        <v>2010</v>
      </c>
      <c r="G17" s="79">
        <v>2011</v>
      </c>
    </row>
    <row r="18" spans="1:7" x14ac:dyDescent="0.25">
      <c r="A18" s="103">
        <v>1</v>
      </c>
      <c r="B18" s="65">
        <f t="shared" ref="B18:G18" si="2">+B11+B4</f>
        <v>4410</v>
      </c>
      <c r="C18" s="65">
        <f t="shared" si="2"/>
        <v>5428</v>
      </c>
      <c r="D18" s="65">
        <f t="shared" si="2"/>
        <v>5144</v>
      </c>
      <c r="E18" s="65">
        <f t="shared" si="2"/>
        <v>4971</v>
      </c>
      <c r="F18" s="65">
        <f t="shared" si="2"/>
        <v>3558</v>
      </c>
      <c r="G18" s="65">
        <f t="shared" si="2"/>
        <v>3015</v>
      </c>
    </row>
    <row r="19" spans="1:7" x14ac:dyDescent="0.25">
      <c r="A19" s="103">
        <v>2</v>
      </c>
      <c r="B19" s="65">
        <f t="shared" ref="B19:G19" si="3">+B12+B5</f>
        <v>103</v>
      </c>
      <c r="C19" s="65">
        <f t="shared" si="3"/>
        <v>339</v>
      </c>
      <c r="D19" s="65">
        <f t="shared" si="3"/>
        <v>1720</v>
      </c>
      <c r="E19" s="65">
        <f t="shared" si="3"/>
        <v>3009</v>
      </c>
      <c r="F19" s="65">
        <f t="shared" si="3"/>
        <v>2074</v>
      </c>
      <c r="G19" s="65">
        <f t="shared" si="3"/>
        <v>1324</v>
      </c>
    </row>
    <row r="20" spans="1:7" x14ac:dyDescent="0.25">
      <c r="A20" s="86" t="s">
        <v>3</v>
      </c>
      <c r="B20" s="65">
        <f t="shared" ref="B20:G20" si="4">+B13+B6</f>
        <v>1619</v>
      </c>
      <c r="C20" s="65">
        <f t="shared" si="4"/>
        <v>1502</v>
      </c>
      <c r="D20" s="65">
        <f t="shared" si="4"/>
        <v>853</v>
      </c>
      <c r="E20" s="65">
        <f t="shared" si="4"/>
        <v>0</v>
      </c>
      <c r="F20" s="65">
        <f t="shared" si="4"/>
        <v>0</v>
      </c>
      <c r="G20" s="65">
        <f t="shared" si="4"/>
        <v>0</v>
      </c>
    </row>
    <row r="21" spans="1:7" x14ac:dyDescent="0.25">
      <c r="A21" s="86">
        <v>3</v>
      </c>
      <c r="B21" s="65">
        <f t="shared" ref="B21:G21" si="5">+B14+B7</f>
        <v>128</v>
      </c>
      <c r="C21" s="65">
        <f t="shared" si="5"/>
        <v>117</v>
      </c>
      <c r="D21" s="65">
        <f t="shared" si="5"/>
        <v>125</v>
      </c>
      <c r="E21" s="65">
        <f t="shared" si="5"/>
        <v>141</v>
      </c>
      <c r="F21" s="65">
        <f t="shared" si="5"/>
        <v>111</v>
      </c>
      <c r="G21" s="65">
        <f t="shared" si="5"/>
        <v>103</v>
      </c>
    </row>
    <row r="22" spans="1:7" x14ac:dyDescent="0.25">
      <c r="A22" s="86" t="s">
        <v>39</v>
      </c>
      <c r="B22" s="40">
        <f t="shared" ref="B22:G22" si="6">SUM(B18:B21)</f>
        <v>6260</v>
      </c>
      <c r="C22" s="40">
        <f t="shared" si="6"/>
        <v>7386</v>
      </c>
      <c r="D22" s="40">
        <f t="shared" si="6"/>
        <v>7842</v>
      </c>
      <c r="E22" s="40">
        <f t="shared" si="6"/>
        <v>8121</v>
      </c>
      <c r="F22" s="40">
        <f t="shared" si="6"/>
        <v>5743</v>
      </c>
      <c r="G22" s="40">
        <f t="shared" si="6"/>
        <v>4442</v>
      </c>
    </row>
    <row r="23" spans="1:7" s="49" customFormat="1" x14ac:dyDescent="0.25">
      <c r="A23" s="48"/>
      <c r="B23" s="48"/>
      <c r="C23" s="48"/>
      <c r="D23" s="48"/>
      <c r="E23" s="48"/>
      <c r="F23" s="48"/>
      <c r="G23" s="48"/>
    </row>
    <row r="24" spans="1:7" x14ac:dyDescent="0.25">
      <c r="A24" t="s">
        <v>40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zoomScaleSheetLayoutView="130" workbookViewId="0">
      <selection activeCell="G38" sqref="G38"/>
    </sheetView>
  </sheetViews>
  <sheetFormatPr defaultRowHeight="15.75" x14ac:dyDescent="0.25"/>
  <cols>
    <col min="1" max="1" width="32" customWidth="1"/>
    <col min="2" max="2" width="6.125" customWidth="1"/>
    <col min="3" max="3" width="10" customWidth="1"/>
    <col min="4" max="4" width="7.875" customWidth="1"/>
    <col min="5" max="5" width="9.25" customWidth="1"/>
    <col min="6" max="7" width="8" customWidth="1"/>
  </cols>
  <sheetData>
    <row r="1" spans="1:7" ht="48" customHeight="1" thickBot="1" x14ac:dyDescent="0.35">
      <c r="A1" s="220" t="s">
        <v>94</v>
      </c>
      <c r="B1" s="220"/>
      <c r="C1" s="220"/>
      <c r="D1" s="220"/>
      <c r="E1" s="220"/>
      <c r="F1" s="220"/>
      <c r="G1" s="220"/>
    </row>
    <row r="2" spans="1:7" ht="31.5" customHeight="1" x14ac:dyDescent="0.25">
      <c r="A2" s="214" t="s">
        <v>35</v>
      </c>
      <c r="B2" s="212" t="s">
        <v>42</v>
      </c>
      <c r="C2" s="225" t="s">
        <v>37</v>
      </c>
      <c r="D2" s="226"/>
      <c r="E2" s="225" t="s">
        <v>38</v>
      </c>
      <c r="F2" s="226"/>
      <c r="G2" s="223" t="s">
        <v>39</v>
      </c>
    </row>
    <row r="3" spans="1:7" ht="15.75" customHeight="1" x14ac:dyDescent="0.25">
      <c r="A3" s="221"/>
      <c r="B3" s="222"/>
      <c r="C3" s="5" t="s">
        <v>0</v>
      </c>
      <c r="D3" s="5" t="s">
        <v>1</v>
      </c>
      <c r="E3" s="5" t="s">
        <v>0</v>
      </c>
      <c r="F3" s="5" t="s">
        <v>1</v>
      </c>
      <c r="G3" s="224"/>
    </row>
    <row r="4" spans="1:7" x14ac:dyDescent="0.25">
      <c r="A4" s="104" t="s">
        <v>109</v>
      </c>
      <c r="B4" s="2">
        <v>1</v>
      </c>
      <c r="C4" s="3">
        <v>76</v>
      </c>
      <c r="D4" s="3">
        <v>0</v>
      </c>
      <c r="E4" s="3">
        <v>15</v>
      </c>
      <c r="F4" s="3">
        <v>0</v>
      </c>
      <c r="G4" s="50">
        <f>SUM(C4:F4)</f>
        <v>91</v>
      </c>
    </row>
    <row r="5" spans="1:7" x14ac:dyDescent="0.25">
      <c r="A5" s="105"/>
      <c r="B5" s="2">
        <v>2</v>
      </c>
      <c r="C5" s="3">
        <v>43</v>
      </c>
      <c r="D5" s="3">
        <v>0</v>
      </c>
      <c r="E5" s="3">
        <v>15</v>
      </c>
      <c r="F5" s="3">
        <v>0</v>
      </c>
      <c r="G5" s="50">
        <f t="shared" ref="G5:G38" si="0">SUM(C5:F5)</f>
        <v>58</v>
      </c>
    </row>
    <row r="6" spans="1:7" x14ac:dyDescent="0.25">
      <c r="A6" s="105"/>
      <c r="B6" s="2" t="s">
        <v>3</v>
      </c>
      <c r="C6" s="3">
        <v>0</v>
      </c>
      <c r="D6" s="3">
        <v>0</v>
      </c>
      <c r="E6" s="3">
        <v>0</v>
      </c>
      <c r="F6" s="3">
        <v>0</v>
      </c>
      <c r="G6" s="50">
        <f t="shared" si="0"/>
        <v>0</v>
      </c>
    </row>
    <row r="7" spans="1:7" x14ac:dyDescent="0.25">
      <c r="A7" s="105"/>
      <c r="B7" s="2">
        <v>3</v>
      </c>
      <c r="C7" s="3">
        <v>0</v>
      </c>
      <c r="D7" s="3">
        <v>0</v>
      </c>
      <c r="E7" s="3">
        <v>3</v>
      </c>
      <c r="F7" s="3">
        <v>0</v>
      </c>
      <c r="G7" s="50">
        <f t="shared" si="0"/>
        <v>3</v>
      </c>
    </row>
    <row r="8" spans="1:7" x14ac:dyDescent="0.25">
      <c r="A8" s="203" t="s">
        <v>114</v>
      </c>
      <c r="B8" s="204"/>
      <c r="C8" s="40">
        <f>SUM(C4:C7)</f>
        <v>119</v>
      </c>
      <c r="D8" s="40">
        <f>SUM(D4:D7)</f>
        <v>0</v>
      </c>
      <c r="E8" s="40">
        <f>SUM(E4:E7)</f>
        <v>33</v>
      </c>
      <c r="F8" s="40">
        <f>SUM(F4:F7)</f>
        <v>0</v>
      </c>
      <c r="G8" s="50">
        <f t="shared" si="0"/>
        <v>152</v>
      </c>
    </row>
    <row r="9" spans="1:7" x14ac:dyDescent="0.25">
      <c r="A9" s="106" t="s">
        <v>119</v>
      </c>
      <c r="B9" s="2">
        <v>1</v>
      </c>
      <c r="C9" s="3">
        <v>76</v>
      </c>
      <c r="D9" s="3">
        <v>0</v>
      </c>
      <c r="E9" s="3">
        <v>46</v>
      </c>
      <c r="F9" s="3">
        <v>0</v>
      </c>
      <c r="G9" s="50">
        <f t="shared" si="0"/>
        <v>122</v>
      </c>
    </row>
    <row r="10" spans="1:7" x14ac:dyDescent="0.25">
      <c r="A10" s="105"/>
      <c r="B10" s="2">
        <v>2</v>
      </c>
      <c r="C10" s="3">
        <v>55</v>
      </c>
      <c r="D10" s="3">
        <v>0</v>
      </c>
      <c r="E10" s="3">
        <v>92</v>
      </c>
      <c r="F10" s="3">
        <v>0</v>
      </c>
      <c r="G10" s="50">
        <f t="shared" si="0"/>
        <v>147</v>
      </c>
    </row>
    <row r="11" spans="1:7" x14ac:dyDescent="0.25">
      <c r="A11" s="105"/>
      <c r="B11" s="2" t="s">
        <v>3</v>
      </c>
      <c r="C11" s="3">
        <v>0</v>
      </c>
      <c r="D11" s="3">
        <v>0</v>
      </c>
      <c r="E11" s="3">
        <v>0</v>
      </c>
      <c r="F11" s="3">
        <v>0</v>
      </c>
      <c r="G11" s="50">
        <f t="shared" si="0"/>
        <v>0</v>
      </c>
    </row>
    <row r="12" spans="1:7" x14ac:dyDescent="0.25">
      <c r="A12" s="105"/>
      <c r="B12" s="2">
        <v>3</v>
      </c>
      <c r="C12" s="3">
        <v>0</v>
      </c>
      <c r="D12" s="3">
        <v>0</v>
      </c>
      <c r="E12" s="3">
        <v>0</v>
      </c>
      <c r="F12" s="3">
        <v>0</v>
      </c>
      <c r="G12" s="50">
        <f t="shared" si="0"/>
        <v>0</v>
      </c>
    </row>
    <row r="13" spans="1:7" x14ac:dyDescent="0.25">
      <c r="A13" s="203" t="s">
        <v>120</v>
      </c>
      <c r="B13" s="204"/>
      <c r="C13" s="40">
        <f>SUM(C9:C12)</f>
        <v>131</v>
      </c>
      <c r="D13" s="40">
        <f>SUM(D9:D12)</f>
        <v>0</v>
      </c>
      <c r="E13" s="40">
        <f>SUM(E9:E12)</f>
        <v>138</v>
      </c>
      <c r="F13" s="40">
        <f>SUM(F9:F12)</f>
        <v>0</v>
      </c>
      <c r="G13" s="50">
        <f t="shared" si="0"/>
        <v>269</v>
      </c>
    </row>
    <row r="14" spans="1:7" x14ac:dyDescent="0.25">
      <c r="A14" s="106" t="s">
        <v>111</v>
      </c>
      <c r="B14" s="2">
        <v>1</v>
      </c>
      <c r="C14" s="3">
        <v>325</v>
      </c>
      <c r="D14" s="3">
        <v>0</v>
      </c>
      <c r="E14" s="3">
        <v>242</v>
      </c>
      <c r="F14" s="3">
        <v>0</v>
      </c>
      <c r="G14" s="50">
        <f t="shared" si="0"/>
        <v>567</v>
      </c>
    </row>
    <row r="15" spans="1:7" x14ac:dyDescent="0.25">
      <c r="A15" s="105"/>
      <c r="B15" s="2">
        <v>2</v>
      </c>
      <c r="C15" s="3">
        <v>249</v>
      </c>
      <c r="D15" s="3">
        <v>0</v>
      </c>
      <c r="E15" s="3">
        <v>573</v>
      </c>
      <c r="F15" s="3">
        <v>88</v>
      </c>
      <c r="G15" s="50">
        <f t="shared" si="0"/>
        <v>910</v>
      </c>
    </row>
    <row r="16" spans="1:7" x14ac:dyDescent="0.25">
      <c r="A16" s="105"/>
      <c r="B16" s="2" t="s">
        <v>3</v>
      </c>
      <c r="C16" s="3">
        <v>0</v>
      </c>
      <c r="D16" s="3">
        <v>0</v>
      </c>
      <c r="E16" s="3">
        <v>1</v>
      </c>
      <c r="F16" s="3">
        <v>0</v>
      </c>
      <c r="G16" s="50">
        <f t="shared" si="0"/>
        <v>1</v>
      </c>
    </row>
    <row r="17" spans="1:7" x14ac:dyDescent="0.25">
      <c r="A17" s="105"/>
      <c r="B17" s="2">
        <v>3</v>
      </c>
      <c r="C17" s="3">
        <v>0</v>
      </c>
      <c r="D17" s="3">
        <v>0</v>
      </c>
      <c r="E17" s="3">
        <v>0</v>
      </c>
      <c r="F17" s="3">
        <v>0</v>
      </c>
      <c r="G17" s="50">
        <f t="shared" si="0"/>
        <v>0</v>
      </c>
    </row>
    <row r="18" spans="1:7" x14ac:dyDescent="0.25">
      <c r="A18" s="203" t="s">
        <v>116</v>
      </c>
      <c r="B18" s="204"/>
      <c r="C18" s="40">
        <f>SUM(C14:C17)</f>
        <v>574</v>
      </c>
      <c r="D18" s="40">
        <f>SUM(D14:D17)</f>
        <v>0</v>
      </c>
      <c r="E18" s="40">
        <f>SUM(E14:E17)</f>
        <v>816</v>
      </c>
      <c r="F18" s="40">
        <f>SUM(F14:F17)</f>
        <v>88</v>
      </c>
      <c r="G18" s="50">
        <f t="shared" si="0"/>
        <v>1478</v>
      </c>
    </row>
    <row r="19" spans="1:7" x14ac:dyDescent="0.25">
      <c r="A19" s="106" t="s">
        <v>110</v>
      </c>
      <c r="B19" s="2">
        <v>1</v>
      </c>
      <c r="C19" s="3">
        <v>56</v>
      </c>
      <c r="D19" s="3">
        <v>0</v>
      </c>
      <c r="E19" s="3">
        <v>4</v>
      </c>
      <c r="F19" s="3">
        <v>1</v>
      </c>
      <c r="G19" s="50">
        <f t="shared" si="0"/>
        <v>61</v>
      </c>
    </row>
    <row r="20" spans="1:7" x14ac:dyDescent="0.25">
      <c r="A20" s="105"/>
      <c r="B20" s="2">
        <v>2</v>
      </c>
      <c r="C20" s="3">
        <v>65</v>
      </c>
      <c r="D20" s="3">
        <v>0</v>
      </c>
      <c r="E20" s="3">
        <v>34</v>
      </c>
      <c r="F20" s="3">
        <v>0</v>
      </c>
      <c r="G20" s="50">
        <f t="shared" si="0"/>
        <v>99</v>
      </c>
    </row>
    <row r="21" spans="1:7" x14ac:dyDescent="0.25">
      <c r="A21" s="105"/>
      <c r="B21" s="2" t="s">
        <v>3</v>
      </c>
      <c r="C21" s="3">
        <v>0</v>
      </c>
      <c r="D21" s="3">
        <v>0</v>
      </c>
      <c r="E21" s="3">
        <v>0</v>
      </c>
      <c r="F21" s="3">
        <v>0</v>
      </c>
      <c r="G21" s="50">
        <f t="shared" si="0"/>
        <v>0</v>
      </c>
    </row>
    <row r="22" spans="1:7" x14ac:dyDescent="0.25">
      <c r="A22" s="105"/>
      <c r="B22" s="2">
        <v>3</v>
      </c>
      <c r="C22" s="3">
        <v>2</v>
      </c>
      <c r="D22" s="3">
        <v>0</v>
      </c>
      <c r="E22" s="3">
        <v>0</v>
      </c>
      <c r="F22" s="3">
        <v>0</v>
      </c>
      <c r="G22" s="50">
        <f t="shared" si="0"/>
        <v>2</v>
      </c>
    </row>
    <row r="23" spans="1:7" x14ac:dyDescent="0.25">
      <c r="A23" s="203" t="s">
        <v>115</v>
      </c>
      <c r="B23" s="204"/>
      <c r="C23" s="40">
        <f>SUM(C19:C22)</f>
        <v>123</v>
      </c>
      <c r="D23" s="40">
        <f>SUM(D19:D22)</f>
        <v>0</v>
      </c>
      <c r="E23" s="40">
        <f>SUM(E19:E22)</f>
        <v>38</v>
      </c>
      <c r="F23" s="40">
        <f>SUM(F19:F22)</f>
        <v>1</v>
      </c>
      <c r="G23" s="50">
        <f t="shared" si="0"/>
        <v>162</v>
      </c>
    </row>
    <row r="24" spans="1:7" x14ac:dyDescent="0.25">
      <c r="A24" s="106" t="s">
        <v>121</v>
      </c>
      <c r="B24" s="2">
        <v>1</v>
      </c>
      <c r="C24" s="3">
        <v>73</v>
      </c>
      <c r="D24" s="3">
        <v>1</v>
      </c>
      <c r="E24" s="3">
        <v>83</v>
      </c>
      <c r="F24" s="3">
        <v>61</v>
      </c>
      <c r="G24" s="50">
        <f t="shared" si="0"/>
        <v>218</v>
      </c>
    </row>
    <row r="25" spans="1:7" x14ac:dyDescent="0.25">
      <c r="A25" s="105"/>
      <c r="B25" s="2">
        <v>2</v>
      </c>
      <c r="C25" s="3">
        <v>35</v>
      </c>
      <c r="D25" s="3">
        <v>9</v>
      </c>
      <c r="E25" s="3">
        <v>43</v>
      </c>
      <c r="F25" s="3">
        <v>13</v>
      </c>
      <c r="G25" s="50">
        <f t="shared" si="0"/>
        <v>100</v>
      </c>
    </row>
    <row r="26" spans="1:7" x14ac:dyDescent="0.25">
      <c r="A26" s="105"/>
      <c r="B26" s="2" t="s">
        <v>3</v>
      </c>
      <c r="C26" s="3">
        <v>0</v>
      </c>
      <c r="D26" s="3">
        <v>0</v>
      </c>
      <c r="E26" s="3">
        <v>0</v>
      </c>
      <c r="F26" s="3">
        <v>0</v>
      </c>
      <c r="G26" s="50">
        <f t="shared" si="0"/>
        <v>0</v>
      </c>
    </row>
    <row r="27" spans="1:7" x14ac:dyDescent="0.25">
      <c r="A27" s="105"/>
      <c r="B27" s="2">
        <v>3</v>
      </c>
      <c r="C27" s="3">
        <v>0</v>
      </c>
      <c r="D27" s="3">
        <v>0</v>
      </c>
      <c r="E27" s="3">
        <v>0</v>
      </c>
      <c r="F27" s="3">
        <v>0</v>
      </c>
      <c r="G27" s="50">
        <f t="shared" si="0"/>
        <v>0</v>
      </c>
    </row>
    <row r="28" spans="1:7" x14ac:dyDescent="0.25">
      <c r="A28" s="203" t="s">
        <v>117</v>
      </c>
      <c r="B28" s="204"/>
      <c r="C28" s="40">
        <f>SUM(C24:C27)</f>
        <v>108</v>
      </c>
      <c r="D28" s="40">
        <f>SUM(D24:D27)</f>
        <v>10</v>
      </c>
      <c r="E28" s="40">
        <f>SUM(E24:E27)</f>
        <v>126</v>
      </c>
      <c r="F28" s="40">
        <f>SUM(F24:F27)</f>
        <v>74</v>
      </c>
      <c r="G28" s="50">
        <f t="shared" si="0"/>
        <v>318</v>
      </c>
    </row>
    <row r="29" spans="1:7" x14ac:dyDescent="0.25">
      <c r="A29" s="106" t="s">
        <v>113</v>
      </c>
      <c r="B29" s="2">
        <v>1</v>
      </c>
      <c r="C29" s="3">
        <v>67</v>
      </c>
      <c r="D29" s="3">
        <v>0</v>
      </c>
      <c r="E29" s="3">
        <v>50</v>
      </c>
      <c r="F29" s="3">
        <v>0</v>
      </c>
      <c r="G29" s="50">
        <f t="shared" si="0"/>
        <v>117</v>
      </c>
    </row>
    <row r="30" spans="1:7" x14ac:dyDescent="0.25">
      <c r="A30" s="107"/>
      <c r="B30" s="2">
        <v>2</v>
      </c>
      <c r="C30" s="3">
        <v>102</v>
      </c>
      <c r="D30" s="3">
        <v>0</v>
      </c>
      <c r="E30" s="3">
        <v>30</v>
      </c>
      <c r="F30" s="3">
        <v>0</v>
      </c>
      <c r="G30" s="50">
        <f t="shared" si="0"/>
        <v>132</v>
      </c>
    </row>
    <row r="31" spans="1:7" x14ac:dyDescent="0.25">
      <c r="A31" s="107"/>
      <c r="B31" s="2" t="s">
        <v>3</v>
      </c>
      <c r="C31" s="3">
        <v>0</v>
      </c>
      <c r="D31" s="3">
        <v>0</v>
      </c>
      <c r="E31" s="3">
        <v>0</v>
      </c>
      <c r="F31" s="3">
        <v>0</v>
      </c>
      <c r="G31" s="50">
        <f t="shared" si="0"/>
        <v>0</v>
      </c>
    </row>
    <row r="32" spans="1:7" x14ac:dyDescent="0.25">
      <c r="A32" s="108"/>
      <c r="B32" s="2">
        <v>3</v>
      </c>
      <c r="C32" s="3">
        <v>1</v>
      </c>
      <c r="D32" s="3">
        <v>0</v>
      </c>
      <c r="E32" s="3">
        <v>1</v>
      </c>
      <c r="F32" s="3">
        <v>0</v>
      </c>
      <c r="G32" s="50">
        <f t="shared" si="0"/>
        <v>2</v>
      </c>
    </row>
    <row r="33" spans="1:7" x14ac:dyDescent="0.25">
      <c r="A33" s="203" t="s">
        <v>118</v>
      </c>
      <c r="B33" s="204"/>
      <c r="C33" s="40">
        <f>SUM(C29:C32)</f>
        <v>170</v>
      </c>
      <c r="D33" s="40">
        <f>SUM(D29:D32)</f>
        <v>0</v>
      </c>
      <c r="E33" s="40">
        <f>SUM(E29:E32)</f>
        <v>81</v>
      </c>
      <c r="F33" s="40">
        <f>SUM(F29:F32)</f>
        <v>0</v>
      </c>
      <c r="G33" s="50">
        <f t="shared" si="0"/>
        <v>251</v>
      </c>
    </row>
    <row r="34" spans="1:7" x14ac:dyDescent="0.25">
      <c r="A34" s="88" t="s">
        <v>100</v>
      </c>
      <c r="B34" s="86">
        <v>1</v>
      </c>
      <c r="C34" s="40">
        <f t="shared" ref="C34:F38" si="1">+C4+C9+C14+C19+C24+C29</f>
        <v>673</v>
      </c>
      <c r="D34" s="40">
        <f t="shared" si="1"/>
        <v>1</v>
      </c>
      <c r="E34" s="40">
        <f t="shared" si="1"/>
        <v>440</v>
      </c>
      <c r="F34" s="40">
        <f t="shared" si="1"/>
        <v>62</v>
      </c>
      <c r="G34" s="50">
        <f t="shared" si="0"/>
        <v>1176</v>
      </c>
    </row>
    <row r="35" spans="1:7" x14ac:dyDescent="0.25">
      <c r="A35" s="89"/>
      <c r="B35" s="86">
        <v>2</v>
      </c>
      <c r="C35" s="40">
        <f t="shared" si="1"/>
        <v>549</v>
      </c>
      <c r="D35" s="40">
        <f t="shared" si="1"/>
        <v>9</v>
      </c>
      <c r="E35" s="40">
        <f t="shared" si="1"/>
        <v>787</v>
      </c>
      <c r="F35" s="40">
        <f t="shared" si="1"/>
        <v>101</v>
      </c>
      <c r="G35" s="50">
        <f t="shared" si="0"/>
        <v>1446</v>
      </c>
    </row>
    <row r="36" spans="1:7" x14ac:dyDescent="0.25">
      <c r="A36" s="89"/>
      <c r="B36" s="86" t="s">
        <v>3</v>
      </c>
      <c r="C36" s="40">
        <f t="shared" si="1"/>
        <v>0</v>
      </c>
      <c r="D36" s="40">
        <f t="shared" si="1"/>
        <v>0</v>
      </c>
      <c r="E36" s="40">
        <f t="shared" si="1"/>
        <v>1</v>
      </c>
      <c r="F36" s="40">
        <f t="shared" si="1"/>
        <v>0</v>
      </c>
      <c r="G36" s="50">
        <f t="shared" si="0"/>
        <v>1</v>
      </c>
    </row>
    <row r="37" spans="1:7" x14ac:dyDescent="0.25">
      <c r="A37" s="90"/>
      <c r="B37" s="86">
        <v>3</v>
      </c>
      <c r="C37" s="40">
        <f t="shared" si="1"/>
        <v>3</v>
      </c>
      <c r="D37" s="40">
        <f t="shared" si="1"/>
        <v>0</v>
      </c>
      <c r="E37" s="40">
        <f t="shared" si="1"/>
        <v>4</v>
      </c>
      <c r="F37" s="40">
        <f t="shared" si="1"/>
        <v>0</v>
      </c>
      <c r="G37" s="50">
        <f t="shared" si="0"/>
        <v>7</v>
      </c>
    </row>
    <row r="38" spans="1:7" x14ac:dyDescent="0.25">
      <c r="A38" s="203" t="s">
        <v>122</v>
      </c>
      <c r="B38" s="204"/>
      <c r="C38" s="40">
        <f t="shared" si="1"/>
        <v>1225</v>
      </c>
      <c r="D38" s="40">
        <f t="shared" si="1"/>
        <v>10</v>
      </c>
      <c r="E38" s="40">
        <f t="shared" si="1"/>
        <v>1232</v>
      </c>
      <c r="F38" s="40">
        <f t="shared" si="1"/>
        <v>163</v>
      </c>
      <c r="G38" s="50">
        <f t="shared" si="0"/>
        <v>2630</v>
      </c>
    </row>
    <row r="39" spans="1:7" x14ac:dyDescent="0.25">
      <c r="A39" s="13"/>
    </row>
    <row r="40" spans="1:7" x14ac:dyDescent="0.25">
      <c r="A40" t="s">
        <v>40</v>
      </c>
    </row>
  </sheetData>
  <mergeCells count="13">
    <mergeCell ref="A13:B13"/>
    <mergeCell ref="A1:G1"/>
    <mergeCell ref="A2:A3"/>
    <mergeCell ref="B2:B3"/>
    <mergeCell ref="G2:G3"/>
    <mergeCell ref="A8:B8"/>
    <mergeCell ref="C2:D2"/>
    <mergeCell ref="E2:F2"/>
    <mergeCell ref="A23:B23"/>
    <mergeCell ref="A28:B28"/>
    <mergeCell ref="A33:B33"/>
    <mergeCell ref="A38:B38"/>
    <mergeCell ref="A18:B18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zoomScaleSheetLayoutView="100" workbookViewId="0">
      <selection activeCell="A23" sqref="A23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230" t="s">
        <v>74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1" ht="16.5" thickBot="1" x14ac:dyDescent="0.3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12"/>
    </row>
    <row r="3" spans="1:11" ht="30.75" thickBot="1" x14ac:dyDescent="0.3">
      <c r="A3" s="54" t="s">
        <v>52</v>
      </c>
      <c r="B3" s="61" t="s">
        <v>43</v>
      </c>
      <c r="C3" s="61" t="s">
        <v>44</v>
      </c>
      <c r="D3" s="62" t="s">
        <v>45</v>
      </c>
      <c r="E3" s="62" t="s">
        <v>46</v>
      </c>
      <c r="F3" s="62" t="s">
        <v>47</v>
      </c>
      <c r="G3" s="63" t="s">
        <v>48</v>
      </c>
      <c r="H3" s="63" t="s">
        <v>49</v>
      </c>
      <c r="I3" s="63" t="s">
        <v>50</v>
      </c>
      <c r="J3" s="64" t="s">
        <v>51</v>
      </c>
    </row>
    <row r="4" spans="1:11" ht="30" x14ac:dyDescent="0.25">
      <c r="A4" s="59" t="s">
        <v>4</v>
      </c>
      <c r="B4" s="60"/>
      <c r="C4" s="60"/>
      <c r="D4" s="60"/>
      <c r="E4" s="60"/>
      <c r="F4" s="60"/>
      <c r="G4" s="92">
        <f>IFERROR(C4/B4,0)</f>
        <v>0</v>
      </c>
      <c r="H4" s="92">
        <f>IFERROR(E4/D4,0)</f>
        <v>0</v>
      </c>
      <c r="I4" s="92">
        <f>IFERROR(F4/E4,0)</f>
        <v>0</v>
      </c>
      <c r="J4" s="92">
        <f>IFERROR(F4/B4,0)</f>
        <v>0</v>
      </c>
    </row>
    <row r="5" spans="1:11" x14ac:dyDescent="0.25">
      <c r="A5" s="23" t="s">
        <v>5</v>
      </c>
      <c r="B5" s="24"/>
      <c r="C5" s="24"/>
      <c r="D5" s="24"/>
      <c r="E5" s="24"/>
      <c r="F5" s="24"/>
      <c r="G5" s="93">
        <f>IFERROR(C5/B5,0)</f>
        <v>0</v>
      </c>
      <c r="H5" s="93">
        <f t="shared" ref="H5:H27" si="0">IFERROR(E5/D5,0)</f>
        <v>0</v>
      </c>
      <c r="I5" s="93">
        <f t="shared" ref="I5:I27" si="1">IFERROR(F5/E5,0)</f>
        <v>0</v>
      </c>
      <c r="J5" s="93">
        <f t="shared" ref="J5:J27" si="2">IFERROR(F5/B5,0)</f>
        <v>0</v>
      </c>
    </row>
    <row r="6" spans="1:11" x14ac:dyDescent="0.25">
      <c r="A6" s="23" t="s">
        <v>6</v>
      </c>
      <c r="B6" s="24"/>
      <c r="C6" s="24"/>
      <c r="D6" s="24"/>
      <c r="E6" s="24"/>
      <c r="F6" s="24"/>
      <c r="G6" s="93">
        <f t="shared" ref="G6:G31" si="3">IFERROR(C6/B6,0)</f>
        <v>0</v>
      </c>
      <c r="H6" s="93">
        <f t="shared" si="0"/>
        <v>0</v>
      </c>
      <c r="I6" s="93">
        <f t="shared" si="1"/>
        <v>0</v>
      </c>
      <c r="J6" s="93">
        <f t="shared" si="2"/>
        <v>0</v>
      </c>
    </row>
    <row r="7" spans="1:11" x14ac:dyDescent="0.25">
      <c r="A7" s="23" t="s">
        <v>7</v>
      </c>
      <c r="B7" s="24">
        <v>120</v>
      </c>
      <c r="C7" s="24">
        <v>223</v>
      </c>
      <c r="D7" s="24">
        <v>223</v>
      </c>
      <c r="E7" s="24">
        <v>223</v>
      </c>
      <c r="F7" s="24">
        <v>148</v>
      </c>
      <c r="G7" s="93">
        <f t="shared" si="3"/>
        <v>1.8583333333333334</v>
      </c>
      <c r="H7" s="93">
        <f t="shared" si="0"/>
        <v>1</v>
      </c>
      <c r="I7" s="93">
        <f t="shared" si="1"/>
        <v>0.66367713004484308</v>
      </c>
      <c r="J7" s="93">
        <f t="shared" si="2"/>
        <v>1.2333333333333334</v>
      </c>
    </row>
    <row r="8" spans="1:11" x14ac:dyDescent="0.25">
      <c r="A8" s="23" t="s">
        <v>8</v>
      </c>
      <c r="B8" s="24"/>
      <c r="C8" s="24"/>
      <c r="D8" s="24"/>
      <c r="E8" s="24"/>
      <c r="F8" s="24"/>
      <c r="G8" s="93">
        <f t="shared" si="3"/>
        <v>0</v>
      </c>
      <c r="H8" s="93">
        <f t="shared" si="0"/>
        <v>0</v>
      </c>
      <c r="I8" s="93">
        <f t="shared" si="1"/>
        <v>0</v>
      </c>
      <c r="J8" s="93">
        <f t="shared" si="2"/>
        <v>0</v>
      </c>
    </row>
    <row r="9" spans="1:11" x14ac:dyDescent="0.25">
      <c r="A9" s="23" t="s">
        <v>9</v>
      </c>
      <c r="B9" s="24">
        <v>400</v>
      </c>
      <c r="C9" s="24">
        <v>772</v>
      </c>
      <c r="D9" s="24">
        <v>698</v>
      </c>
      <c r="E9" s="24">
        <v>588</v>
      </c>
      <c r="F9" s="24">
        <v>331</v>
      </c>
      <c r="G9" s="93">
        <f t="shared" si="3"/>
        <v>1.93</v>
      </c>
      <c r="H9" s="93">
        <f t="shared" si="0"/>
        <v>0.84240687679083093</v>
      </c>
      <c r="I9" s="93">
        <f t="shared" si="1"/>
        <v>0.56292517006802723</v>
      </c>
      <c r="J9" s="93">
        <f t="shared" si="2"/>
        <v>0.82750000000000001</v>
      </c>
    </row>
    <row r="10" spans="1:11" x14ac:dyDescent="0.25">
      <c r="A10" s="23" t="s">
        <v>10</v>
      </c>
      <c r="B10" s="24"/>
      <c r="C10" s="24"/>
      <c r="D10" s="24"/>
      <c r="E10" s="24"/>
      <c r="F10" s="24"/>
      <c r="G10" s="93">
        <f t="shared" si="3"/>
        <v>0</v>
      </c>
      <c r="H10" s="93">
        <f t="shared" si="0"/>
        <v>0</v>
      </c>
      <c r="I10" s="93">
        <f t="shared" si="1"/>
        <v>0</v>
      </c>
      <c r="J10" s="93">
        <f t="shared" si="2"/>
        <v>0</v>
      </c>
    </row>
    <row r="11" spans="1:11" x14ac:dyDescent="0.25">
      <c r="A11" s="23" t="s">
        <v>11</v>
      </c>
      <c r="B11" s="24"/>
      <c r="C11" s="24"/>
      <c r="D11" s="24"/>
      <c r="E11" s="24"/>
      <c r="F11" s="24"/>
      <c r="G11" s="93">
        <f t="shared" si="3"/>
        <v>0</v>
      </c>
      <c r="H11" s="93">
        <f t="shared" si="0"/>
        <v>0</v>
      </c>
      <c r="I11" s="93">
        <f t="shared" si="1"/>
        <v>0</v>
      </c>
      <c r="J11" s="93">
        <f t="shared" si="2"/>
        <v>0</v>
      </c>
    </row>
    <row r="12" spans="1:11" x14ac:dyDescent="0.25">
      <c r="A12" s="23" t="s">
        <v>12</v>
      </c>
      <c r="B12" s="25"/>
      <c r="C12" s="25"/>
      <c r="D12" s="25"/>
      <c r="E12" s="25"/>
      <c r="F12" s="25"/>
      <c r="G12" s="93">
        <f t="shared" si="3"/>
        <v>0</v>
      </c>
      <c r="H12" s="93">
        <f t="shared" si="0"/>
        <v>0</v>
      </c>
      <c r="I12" s="93">
        <f t="shared" si="1"/>
        <v>0</v>
      </c>
      <c r="J12" s="93">
        <f t="shared" si="2"/>
        <v>0</v>
      </c>
    </row>
    <row r="13" spans="1:11" x14ac:dyDescent="0.25">
      <c r="A13" s="23" t="s">
        <v>13</v>
      </c>
      <c r="B13" s="114">
        <v>200</v>
      </c>
      <c r="C13" s="114">
        <v>85</v>
      </c>
      <c r="D13" s="115">
        <v>84</v>
      </c>
      <c r="E13" s="115">
        <v>84</v>
      </c>
      <c r="F13" s="115">
        <v>63</v>
      </c>
      <c r="G13" s="93">
        <f t="shared" si="3"/>
        <v>0.42499999999999999</v>
      </c>
      <c r="H13" s="93">
        <f t="shared" si="0"/>
        <v>1</v>
      </c>
      <c r="I13" s="93">
        <f t="shared" si="1"/>
        <v>0.75</v>
      </c>
      <c r="J13" s="93">
        <f t="shared" si="2"/>
        <v>0.315</v>
      </c>
    </row>
    <row r="14" spans="1:11" x14ac:dyDescent="0.25">
      <c r="A14" s="23" t="s">
        <v>14</v>
      </c>
      <c r="B14" s="24"/>
      <c r="C14" s="24"/>
      <c r="D14" s="24"/>
      <c r="E14" s="24"/>
      <c r="F14" s="24"/>
      <c r="G14" s="93">
        <f t="shared" si="3"/>
        <v>0</v>
      </c>
      <c r="H14" s="93">
        <f t="shared" si="0"/>
        <v>0</v>
      </c>
      <c r="I14" s="93">
        <f t="shared" si="1"/>
        <v>0</v>
      </c>
      <c r="J14" s="93">
        <f t="shared" si="2"/>
        <v>0</v>
      </c>
    </row>
    <row r="15" spans="1:11" ht="30" x14ac:dyDescent="0.25">
      <c r="A15" s="23" t="s">
        <v>15</v>
      </c>
      <c r="B15" s="24">
        <v>480</v>
      </c>
      <c r="C15" s="24">
        <v>333</v>
      </c>
      <c r="D15" s="24">
        <v>304</v>
      </c>
      <c r="E15" s="24">
        <v>294</v>
      </c>
      <c r="F15" s="24">
        <v>193</v>
      </c>
      <c r="G15" s="93">
        <f t="shared" si="3"/>
        <v>0.69374999999999998</v>
      </c>
      <c r="H15" s="93">
        <f t="shared" si="0"/>
        <v>0.96710526315789469</v>
      </c>
      <c r="I15" s="93">
        <f t="shared" si="1"/>
        <v>0.65646258503401356</v>
      </c>
      <c r="J15" s="93">
        <f t="shared" si="2"/>
        <v>0.40208333333333335</v>
      </c>
    </row>
    <row r="16" spans="1:11" x14ac:dyDescent="0.25">
      <c r="A16" s="23" t="s">
        <v>16</v>
      </c>
      <c r="B16" s="24"/>
      <c r="C16" s="24"/>
      <c r="D16" s="24"/>
      <c r="E16" s="24"/>
      <c r="F16" s="24"/>
      <c r="G16" s="93">
        <f t="shared" si="3"/>
        <v>0</v>
      </c>
      <c r="H16" s="93">
        <f t="shared" si="0"/>
        <v>0</v>
      </c>
      <c r="I16" s="93">
        <f t="shared" si="1"/>
        <v>0</v>
      </c>
      <c r="J16" s="93">
        <f t="shared" si="2"/>
        <v>0</v>
      </c>
    </row>
    <row r="17" spans="1:10" x14ac:dyDescent="0.25">
      <c r="A17" s="23" t="s">
        <v>17</v>
      </c>
      <c r="B17" s="24"/>
      <c r="C17" s="24"/>
      <c r="D17" s="24"/>
      <c r="E17" s="24"/>
      <c r="F17" s="24"/>
      <c r="G17" s="93">
        <f t="shared" si="3"/>
        <v>0</v>
      </c>
      <c r="H17" s="93">
        <f t="shared" si="0"/>
        <v>0</v>
      </c>
      <c r="I17" s="93">
        <f t="shared" si="1"/>
        <v>0</v>
      </c>
      <c r="J17" s="93">
        <f t="shared" si="2"/>
        <v>0</v>
      </c>
    </row>
    <row r="18" spans="1:10" x14ac:dyDescent="0.25">
      <c r="A18" s="23" t="s">
        <v>18</v>
      </c>
      <c r="B18" s="24"/>
      <c r="C18" s="24"/>
      <c r="D18" s="24"/>
      <c r="E18" s="24"/>
      <c r="F18" s="24"/>
      <c r="G18" s="93">
        <f t="shared" si="3"/>
        <v>0</v>
      </c>
      <c r="H18" s="93">
        <f t="shared" si="0"/>
        <v>0</v>
      </c>
      <c r="I18" s="93">
        <f t="shared" si="1"/>
        <v>0</v>
      </c>
      <c r="J18" s="93">
        <f t="shared" si="2"/>
        <v>0</v>
      </c>
    </row>
    <row r="19" spans="1:10" x14ac:dyDescent="0.25">
      <c r="A19" s="23" t="s">
        <v>19</v>
      </c>
      <c r="B19" s="24"/>
      <c r="C19" s="24"/>
      <c r="D19" s="24"/>
      <c r="E19" s="24"/>
      <c r="F19" s="24"/>
      <c r="G19" s="93">
        <f t="shared" si="3"/>
        <v>0</v>
      </c>
      <c r="H19" s="93">
        <f t="shared" si="0"/>
        <v>0</v>
      </c>
      <c r="I19" s="93">
        <f t="shared" si="1"/>
        <v>0</v>
      </c>
      <c r="J19" s="93">
        <f t="shared" si="2"/>
        <v>0</v>
      </c>
    </row>
    <row r="20" spans="1:10" x14ac:dyDescent="0.25">
      <c r="A20" s="23" t="s">
        <v>20</v>
      </c>
      <c r="B20" s="24"/>
      <c r="C20" s="24"/>
      <c r="D20" s="24"/>
      <c r="E20" s="24"/>
      <c r="F20" s="24"/>
      <c r="G20" s="93">
        <f t="shared" si="3"/>
        <v>0</v>
      </c>
      <c r="H20" s="93">
        <f t="shared" si="0"/>
        <v>0</v>
      </c>
      <c r="I20" s="93">
        <f t="shared" si="1"/>
        <v>0</v>
      </c>
      <c r="J20" s="93">
        <f t="shared" si="2"/>
        <v>0</v>
      </c>
    </row>
    <row r="21" spans="1:10" x14ac:dyDescent="0.25">
      <c r="A21" s="23" t="s">
        <v>21</v>
      </c>
      <c r="B21" s="24"/>
      <c r="C21" s="24"/>
      <c r="D21" s="24"/>
      <c r="E21" s="24"/>
      <c r="F21" s="24"/>
      <c r="G21" s="93">
        <f t="shared" si="3"/>
        <v>0</v>
      </c>
      <c r="H21" s="93">
        <f t="shared" si="0"/>
        <v>0</v>
      </c>
      <c r="I21" s="93">
        <f t="shared" si="1"/>
        <v>0</v>
      </c>
      <c r="J21" s="93">
        <f t="shared" si="2"/>
        <v>0</v>
      </c>
    </row>
    <row r="22" spans="1:10" x14ac:dyDescent="0.25">
      <c r="A22" s="23" t="s">
        <v>22</v>
      </c>
      <c r="B22" s="24"/>
      <c r="C22" s="24"/>
      <c r="D22" s="24"/>
      <c r="E22" s="24"/>
      <c r="F22" s="24"/>
      <c r="G22" s="93">
        <f t="shared" si="3"/>
        <v>0</v>
      </c>
      <c r="H22" s="93">
        <f t="shared" si="0"/>
        <v>0</v>
      </c>
      <c r="I22" s="93">
        <f t="shared" si="1"/>
        <v>0</v>
      </c>
      <c r="J22" s="93">
        <f t="shared" si="2"/>
        <v>0</v>
      </c>
    </row>
    <row r="23" spans="1:10" x14ac:dyDescent="0.25">
      <c r="A23" s="23" t="s">
        <v>23</v>
      </c>
      <c r="B23" s="24">
        <v>180</v>
      </c>
      <c r="C23" s="24">
        <v>363</v>
      </c>
      <c r="D23" s="24">
        <v>303</v>
      </c>
      <c r="E23" s="24">
        <v>211</v>
      </c>
      <c r="F23" s="24">
        <v>139</v>
      </c>
      <c r="G23" s="93">
        <f t="shared" si="3"/>
        <v>2.0166666666666666</v>
      </c>
      <c r="H23" s="93">
        <f t="shared" si="0"/>
        <v>0.69636963696369636</v>
      </c>
      <c r="I23" s="93">
        <f t="shared" si="1"/>
        <v>0.65876777251184837</v>
      </c>
      <c r="J23" s="93">
        <f t="shared" si="2"/>
        <v>0.77222222222222225</v>
      </c>
    </row>
    <row r="24" spans="1:10" x14ac:dyDescent="0.25">
      <c r="A24" s="23" t="s">
        <v>24</v>
      </c>
      <c r="B24" s="24"/>
      <c r="C24" s="24"/>
      <c r="D24" s="24"/>
      <c r="E24" s="24"/>
      <c r="F24" s="24"/>
      <c r="G24" s="93">
        <f t="shared" si="3"/>
        <v>0</v>
      </c>
      <c r="H24" s="93">
        <f t="shared" si="0"/>
        <v>0</v>
      </c>
      <c r="I24" s="93">
        <f t="shared" si="1"/>
        <v>0</v>
      </c>
      <c r="J24" s="93">
        <f t="shared" si="2"/>
        <v>0</v>
      </c>
    </row>
    <row r="25" spans="1:10" x14ac:dyDescent="0.25">
      <c r="A25" s="23" t="s">
        <v>25</v>
      </c>
      <c r="B25" s="24"/>
      <c r="C25" s="24"/>
      <c r="D25" s="24"/>
      <c r="E25" s="24"/>
      <c r="F25" s="24"/>
      <c r="G25" s="93">
        <f t="shared" si="3"/>
        <v>0</v>
      </c>
      <c r="H25" s="93">
        <f t="shared" si="0"/>
        <v>0</v>
      </c>
      <c r="I25" s="93">
        <f t="shared" si="1"/>
        <v>0</v>
      </c>
      <c r="J25" s="93">
        <f t="shared" si="2"/>
        <v>0</v>
      </c>
    </row>
    <row r="26" spans="1:10" x14ac:dyDescent="0.25">
      <c r="A26" s="23" t="s">
        <v>26</v>
      </c>
      <c r="B26" s="24"/>
      <c r="C26" s="24"/>
      <c r="D26" s="24"/>
      <c r="E26" s="24"/>
      <c r="F26" s="24"/>
      <c r="G26" s="93">
        <f t="shared" si="3"/>
        <v>0</v>
      </c>
      <c r="H26" s="93">
        <f t="shared" si="0"/>
        <v>0</v>
      </c>
      <c r="I26" s="93">
        <f t="shared" si="1"/>
        <v>0</v>
      </c>
      <c r="J26" s="93">
        <f t="shared" si="2"/>
        <v>0</v>
      </c>
    </row>
    <row r="27" spans="1:10" x14ac:dyDescent="0.25">
      <c r="A27" s="23" t="s">
        <v>27</v>
      </c>
      <c r="B27" s="24"/>
      <c r="C27" s="24"/>
      <c r="D27" s="24"/>
      <c r="E27" s="24"/>
      <c r="F27" s="24"/>
      <c r="G27" s="93">
        <f t="shared" si="3"/>
        <v>0</v>
      </c>
      <c r="H27" s="93">
        <f t="shared" si="0"/>
        <v>0</v>
      </c>
      <c r="I27" s="93">
        <f t="shared" si="1"/>
        <v>0</v>
      </c>
      <c r="J27" s="93">
        <f t="shared" si="2"/>
        <v>0</v>
      </c>
    </row>
    <row r="28" spans="1:10" x14ac:dyDescent="0.25">
      <c r="A28" s="23" t="s">
        <v>28</v>
      </c>
      <c r="B28" s="24"/>
      <c r="C28" s="24"/>
      <c r="D28" s="24"/>
      <c r="E28" s="24"/>
      <c r="F28" s="24"/>
      <c r="G28" s="93">
        <f t="shared" si="3"/>
        <v>0</v>
      </c>
      <c r="H28" s="93">
        <f t="shared" ref="H28:I31" si="4">IFERROR(E28/D28,0)</f>
        <v>0</v>
      </c>
      <c r="I28" s="93">
        <f t="shared" si="4"/>
        <v>0</v>
      </c>
      <c r="J28" s="93">
        <f>IFERROR(F28/B28,0)</f>
        <v>0</v>
      </c>
    </row>
    <row r="29" spans="1:10" x14ac:dyDescent="0.25">
      <c r="A29" s="23" t="s">
        <v>29</v>
      </c>
      <c r="B29" s="24"/>
      <c r="C29" s="24"/>
      <c r="D29" s="24"/>
      <c r="E29" s="24"/>
      <c r="F29" s="24"/>
      <c r="G29" s="93">
        <f t="shared" si="3"/>
        <v>0</v>
      </c>
      <c r="H29" s="93">
        <f t="shared" si="4"/>
        <v>0</v>
      </c>
      <c r="I29" s="93">
        <f t="shared" si="4"/>
        <v>0</v>
      </c>
      <c r="J29" s="93">
        <f>IFERROR(F29/B29,0)</f>
        <v>0</v>
      </c>
    </row>
    <row r="30" spans="1:10" ht="30" x14ac:dyDescent="0.25">
      <c r="A30" s="26" t="s">
        <v>30</v>
      </c>
      <c r="B30" s="25"/>
      <c r="C30" s="25"/>
      <c r="D30" s="25"/>
      <c r="E30" s="25"/>
      <c r="F30" s="25"/>
      <c r="G30" s="93">
        <f t="shared" si="3"/>
        <v>0</v>
      </c>
      <c r="H30" s="93">
        <f t="shared" si="4"/>
        <v>0</v>
      </c>
      <c r="I30" s="93">
        <f t="shared" si="4"/>
        <v>0</v>
      </c>
      <c r="J30" s="93">
        <f>IFERROR(F30/B30,0)</f>
        <v>0</v>
      </c>
    </row>
    <row r="31" spans="1:10" x14ac:dyDescent="0.25">
      <c r="A31" s="91" t="s">
        <v>39</v>
      </c>
      <c r="B31" s="39">
        <f>+SUM(B4:B30)</f>
        <v>1380</v>
      </c>
      <c r="C31" s="39">
        <f>+SUM(C4:C30)</f>
        <v>1776</v>
      </c>
      <c r="D31" s="39">
        <f>+SUM(D4:D30)</f>
        <v>1612</v>
      </c>
      <c r="E31" s="39">
        <f>+SUM(E4:E30)</f>
        <v>1400</v>
      </c>
      <c r="F31" s="39">
        <f>+SUM(F4:F30)</f>
        <v>874</v>
      </c>
      <c r="G31" s="93">
        <f t="shared" si="3"/>
        <v>1.2869565217391303</v>
      </c>
      <c r="H31" s="93">
        <f t="shared" si="4"/>
        <v>0.86848635235732008</v>
      </c>
      <c r="I31" s="93">
        <f t="shared" si="4"/>
        <v>0.62428571428571433</v>
      </c>
      <c r="J31" s="93">
        <f>IFERROR(F31/B31,0)</f>
        <v>0.6333333333333333</v>
      </c>
    </row>
    <row r="32" spans="1:10" x14ac:dyDescent="0.25">
      <c r="A32" s="27"/>
      <c r="B32" s="28"/>
      <c r="C32" s="28"/>
      <c r="D32" s="28"/>
      <c r="E32" s="28"/>
      <c r="F32" s="28"/>
      <c r="G32" s="28"/>
      <c r="H32" s="28"/>
      <c r="J32" s="28"/>
    </row>
    <row r="33" spans="1:10" ht="16.5" thickBot="1" x14ac:dyDescent="0.3">
      <c r="A33" s="228" t="s">
        <v>38</v>
      </c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ht="32.25" thickBot="1" x14ac:dyDescent="0.3">
      <c r="A34" s="54" t="s">
        <v>52</v>
      </c>
      <c r="B34" s="55" t="s">
        <v>43</v>
      </c>
      <c r="C34" s="55" t="s">
        <v>44</v>
      </c>
      <c r="D34" s="56" t="s">
        <v>45</v>
      </c>
      <c r="E34" s="56" t="s">
        <v>46</v>
      </c>
      <c r="F34" s="56" t="s">
        <v>47</v>
      </c>
      <c r="G34" s="57" t="s">
        <v>48</v>
      </c>
      <c r="H34" s="57" t="s">
        <v>49</v>
      </c>
      <c r="I34" s="57" t="s">
        <v>50</v>
      </c>
      <c r="J34" s="58" t="s">
        <v>51</v>
      </c>
    </row>
    <row r="35" spans="1:10" ht="31.5" x14ac:dyDescent="0.25">
      <c r="A35" s="52" t="s">
        <v>4</v>
      </c>
      <c r="B35" s="53"/>
      <c r="C35" s="53"/>
      <c r="D35" s="53"/>
      <c r="E35" s="53"/>
      <c r="F35" s="53"/>
      <c r="G35" s="92">
        <f>IFERROR(C35/B35,0)</f>
        <v>0</v>
      </c>
      <c r="H35" s="92">
        <f>IFERROR(E35/D35,0)</f>
        <v>0</v>
      </c>
      <c r="I35" s="92">
        <f>IFERROR(F35/E35,0)</f>
        <v>0</v>
      </c>
      <c r="J35" s="92">
        <f>IFERROR(F35/B35,0)</f>
        <v>0</v>
      </c>
    </row>
    <row r="36" spans="1:10" x14ac:dyDescent="0.25">
      <c r="A36" s="14" t="s">
        <v>5</v>
      </c>
      <c r="B36" s="3"/>
      <c r="C36" s="3"/>
      <c r="D36" s="3"/>
      <c r="E36" s="3"/>
      <c r="F36" s="3"/>
      <c r="G36" s="93">
        <f t="shared" ref="G36:G50" si="5">IFERROR(C36/B36,0)</f>
        <v>0</v>
      </c>
      <c r="H36" s="93">
        <f t="shared" ref="H36:H50" si="6">IFERROR(E36/D36,0)</f>
        <v>0</v>
      </c>
      <c r="I36" s="93">
        <f t="shared" ref="I36:I50" si="7">IFERROR(F36/E36,0)</f>
        <v>0</v>
      </c>
      <c r="J36" s="93">
        <f t="shared" ref="J36:J50" si="8">IFERROR(F36/B36,0)</f>
        <v>0</v>
      </c>
    </row>
    <row r="37" spans="1:10" x14ac:dyDescent="0.25">
      <c r="A37" s="14" t="s">
        <v>6</v>
      </c>
      <c r="B37" s="3"/>
      <c r="C37" s="3"/>
      <c r="D37" s="3"/>
      <c r="E37" s="3"/>
      <c r="F37" s="3"/>
      <c r="G37" s="93">
        <f t="shared" si="5"/>
        <v>0</v>
      </c>
      <c r="H37" s="93">
        <f t="shared" si="6"/>
        <v>0</v>
      </c>
      <c r="I37" s="93">
        <f t="shared" si="7"/>
        <v>0</v>
      </c>
      <c r="J37" s="93">
        <f t="shared" si="8"/>
        <v>0</v>
      </c>
    </row>
    <row r="38" spans="1:10" x14ac:dyDescent="0.25">
      <c r="A38" s="14" t="s">
        <v>7</v>
      </c>
      <c r="B38" s="3">
        <v>40</v>
      </c>
      <c r="C38" s="3">
        <v>41</v>
      </c>
      <c r="D38" s="3">
        <v>41</v>
      </c>
      <c r="E38" s="3">
        <v>41</v>
      </c>
      <c r="F38" s="3">
        <v>35</v>
      </c>
      <c r="G38" s="93">
        <f t="shared" si="5"/>
        <v>1.0249999999999999</v>
      </c>
      <c r="H38" s="93">
        <f t="shared" si="6"/>
        <v>1</v>
      </c>
      <c r="I38" s="93">
        <f t="shared" si="7"/>
        <v>0.85365853658536583</v>
      </c>
      <c r="J38" s="93">
        <f t="shared" si="8"/>
        <v>0.875</v>
      </c>
    </row>
    <row r="39" spans="1:10" x14ac:dyDescent="0.25">
      <c r="A39" s="14" t="s">
        <v>8</v>
      </c>
      <c r="B39" s="3"/>
      <c r="C39" s="3"/>
      <c r="D39" s="3"/>
      <c r="E39" s="3"/>
      <c r="F39" s="3"/>
      <c r="G39" s="93">
        <f t="shared" si="5"/>
        <v>0</v>
      </c>
      <c r="H39" s="93">
        <f t="shared" si="6"/>
        <v>0</v>
      </c>
      <c r="I39" s="93">
        <f t="shared" si="7"/>
        <v>0</v>
      </c>
      <c r="J39" s="93">
        <f t="shared" si="8"/>
        <v>0</v>
      </c>
    </row>
    <row r="40" spans="1:10" ht="19.5" customHeight="1" x14ac:dyDescent="0.25">
      <c r="A40" s="14" t="s">
        <v>9</v>
      </c>
      <c r="B40" s="3">
        <v>300</v>
      </c>
      <c r="C40" s="3">
        <v>142</v>
      </c>
      <c r="D40" s="3">
        <v>134</v>
      </c>
      <c r="E40" s="3">
        <v>134</v>
      </c>
      <c r="F40" s="3">
        <v>71</v>
      </c>
      <c r="G40" s="93">
        <f t="shared" si="5"/>
        <v>0.47333333333333333</v>
      </c>
      <c r="H40" s="93">
        <f t="shared" si="6"/>
        <v>1</v>
      </c>
      <c r="I40" s="93">
        <f t="shared" si="7"/>
        <v>0.52985074626865669</v>
      </c>
      <c r="J40" s="93">
        <f t="shared" si="8"/>
        <v>0.23666666666666666</v>
      </c>
    </row>
    <row r="41" spans="1:10" ht="18" customHeight="1" x14ac:dyDescent="0.25">
      <c r="A41" s="14" t="s">
        <v>10</v>
      </c>
      <c r="B41" s="3"/>
      <c r="C41" s="3"/>
      <c r="D41" s="3"/>
      <c r="E41" s="3"/>
      <c r="F41" s="3"/>
      <c r="G41" s="93">
        <f t="shared" si="5"/>
        <v>0</v>
      </c>
      <c r="H41" s="93">
        <f t="shared" si="6"/>
        <v>0</v>
      </c>
      <c r="I41" s="93">
        <f t="shared" si="7"/>
        <v>0</v>
      </c>
      <c r="J41" s="93">
        <f t="shared" si="8"/>
        <v>0</v>
      </c>
    </row>
    <row r="42" spans="1:10" ht="17.25" customHeight="1" x14ac:dyDescent="0.25">
      <c r="A42" s="14" t="s">
        <v>11</v>
      </c>
      <c r="B42" s="3"/>
      <c r="C42" s="3"/>
      <c r="D42" s="3"/>
      <c r="E42" s="3"/>
      <c r="F42" s="3"/>
      <c r="G42" s="93">
        <f t="shared" si="5"/>
        <v>0</v>
      </c>
      <c r="H42" s="93">
        <f t="shared" si="6"/>
        <v>0</v>
      </c>
      <c r="I42" s="93">
        <f t="shared" si="7"/>
        <v>0</v>
      </c>
      <c r="J42" s="93">
        <f t="shared" si="8"/>
        <v>0</v>
      </c>
    </row>
    <row r="43" spans="1:10" ht="17.25" customHeight="1" x14ac:dyDescent="0.25">
      <c r="A43" s="14" t="s">
        <v>12</v>
      </c>
      <c r="B43" s="2"/>
      <c r="C43" s="2"/>
      <c r="D43" s="2"/>
      <c r="E43" s="2"/>
      <c r="F43" s="2"/>
      <c r="G43" s="93">
        <f t="shared" si="5"/>
        <v>0</v>
      </c>
      <c r="H43" s="93">
        <f t="shared" si="6"/>
        <v>0</v>
      </c>
      <c r="I43" s="93">
        <f t="shared" si="7"/>
        <v>0</v>
      </c>
      <c r="J43" s="93">
        <f t="shared" si="8"/>
        <v>0</v>
      </c>
    </row>
    <row r="44" spans="1:10" ht="31.5" x14ac:dyDescent="0.25">
      <c r="A44" s="14" t="s">
        <v>13</v>
      </c>
      <c r="B44" s="116">
        <v>200</v>
      </c>
      <c r="C44" s="116">
        <v>20</v>
      </c>
      <c r="D44" s="117">
        <v>20</v>
      </c>
      <c r="E44" s="117">
        <v>19</v>
      </c>
      <c r="F44" s="117">
        <v>14</v>
      </c>
      <c r="G44" s="93">
        <f t="shared" si="5"/>
        <v>0.1</v>
      </c>
      <c r="H44" s="93">
        <f t="shared" si="6"/>
        <v>0.95</v>
      </c>
      <c r="I44" s="93">
        <f t="shared" si="7"/>
        <v>0.73684210526315785</v>
      </c>
      <c r="J44" s="93">
        <f t="shared" si="8"/>
        <v>7.0000000000000007E-2</v>
      </c>
    </row>
    <row r="45" spans="1:10" x14ac:dyDescent="0.25">
      <c r="A45" s="14" t="s">
        <v>14</v>
      </c>
      <c r="B45" s="3"/>
      <c r="C45" s="3"/>
      <c r="D45" s="3"/>
      <c r="E45" s="3"/>
      <c r="F45" s="3"/>
      <c r="G45" s="93">
        <f t="shared" si="5"/>
        <v>0</v>
      </c>
      <c r="H45" s="93">
        <f t="shared" si="6"/>
        <v>0</v>
      </c>
      <c r="I45" s="93">
        <f t="shared" si="7"/>
        <v>0</v>
      </c>
      <c r="J45" s="93">
        <f t="shared" si="8"/>
        <v>0</v>
      </c>
    </row>
    <row r="46" spans="1:10" ht="31.5" x14ac:dyDescent="0.25">
      <c r="A46" s="14" t="s">
        <v>15</v>
      </c>
      <c r="B46" s="3">
        <v>320</v>
      </c>
      <c r="C46" s="3">
        <v>102</v>
      </c>
      <c r="D46" s="3">
        <v>65</v>
      </c>
      <c r="E46" s="3">
        <v>65</v>
      </c>
      <c r="F46" s="3">
        <v>50</v>
      </c>
      <c r="G46" s="93">
        <f t="shared" si="5"/>
        <v>0.31874999999999998</v>
      </c>
      <c r="H46" s="93">
        <f t="shared" si="6"/>
        <v>1</v>
      </c>
      <c r="I46" s="93">
        <f t="shared" si="7"/>
        <v>0.76923076923076927</v>
      </c>
      <c r="J46" s="93">
        <f t="shared" si="8"/>
        <v>0.15625</v>
      </c>
    </row>
    <row r="47" spans="1:10" x14ac:dyDescent="0.25">
      <c r="A47" s="14" t="s">
        <v>16</v>
      </c>
      <c r="B47" s="3"/>
      <c r="C47" s="3"/>
      <c r="D47" s="3"/>
      <c r="E47" s="3"/>
      <c r="F47" s="3"/>
      <c r="G47" s="93">
        <f t="shared" si="5"/>
        <v>0</v>
      </c>
      <c r="H47" s="93">
        <f t="shared" si="6"/>
        <v>0</v>
      </c>
      <c r="I47" s="93">
        <f t="shared" si="7"/>
        <v>0</v>
      </c>
      <c r="J47" s="93">
        <f t="shared" si="8"/>
        <v>0</v>
      </c>
    </row>
    <row r="48" spans="1:10" x14ac:dyDescent="0.25">
      <c r="A48" s="14" t="s">
        <v>17</v>
      </c>
      <c r="B48" s="3"/>
      <c r="C48" s="3"/>
      <c r="D48" s="3"/>
      <c r="E48" s="3"/>
      <c r="F48" s="3"/>
      <c r="G48" s="93">
        <f t="shared" si="5"/>
        <v>0</v>
      </c>
      <c r="H48" s="93">
        <f t="shared" si="6"/>
        <v>0</v>
      </c>
      <c r="I48" s="93">
        <f t="shared" si="7"/>
        <v>0</v>
      </c>
      <c r="J48" s="93">
        <f t="shared" si="8"/>
        <v>0</v>
      </c>
    </row>
    <row r="49" spans="1:10" ht="18.75" customHeight="1" x14ac:dyDescent="0.25">
      <c r="A49" s="14" t="s">
        <v>18</v>
      </c>
      <c r="B49" s="3"/>
      <c r="C49" s="3"/>
      <c r="D49" s="3"/>
      <c r="E49" s="3"/>
      <c r="F49" s="3"/>
      <c r="G49" s="93">
        <f t="shared" si="5"/>
        <v>0</v>
      </c>
      <c r="H49" s="93">
        <f t="shared" si="6"/>
        <v>0</v>
      </c>
      <c r="I49" s="93">
        <f t="shared" si="7"/>
        <v>0</v>
      </c>
      <c r="J49" s="93">
        <f t="shared" si="8"/>
        <v>0</v>
      </c>
    </row>
    <row r="50" spans="1:10" ht="17.25" customHeight="1" x14ac:dyDescent="0.25">
      <c r="A50" s="14" t="s">
        <v>19</v>
      </c>
      <c r="B50" s="3"/>
      <c r="C50" s="3"/>
      <c r="D50" s="3"/>
      <c r="E50" s="3"/>
      <c r="F50" s="3"/>
      <c r="G50" s="93">
        <f t="shared" si="5"/>
        <v>0</v>
      </c>
      <c r="H50" s="93">
        <f t="shared" si="6"/>
        <v>0</v>
      </c>
      <c r="I50" s="93">
        <f t="shared" si="7"/>
        <v>0</v>
      </c>
      <c r="J50" s="93">
        <f t="shared" si="8"/>
        <v>0</v>
      </c>
    </row>
    <row r="51" spans="1:10" ht="18" customHeight="1" x14ac:dyDescent="0.25">
      <c r="A51" s="14" t="s">
        <v>20</v>
      </c>
      <c r="B51" s="3"/>
      <c r="C51" s="3"/>
      <c r="D51" s="3"/>
      <c r="E51" s="3"/>
      <c r="F51" s="3"/>
      <c r="G51" s="93">
        <f>IFERROR(C51/B51,0)</f>
        <v>0</v>
      </c>
      <c r="H51" s="93">
        <f>IFERROR(E51/D51,0)</f>
        <v>0</v>
      </c>
      <c r="I51" s="93">
        <f>IFERROR(F51/E51,0)</f>
        <v>0</v>
      </c>
      <c r="J51" s="93">
        <f>IFERROR(F51/B51,0)</f>
        <v>0</v>
      </c>
    </row>
    <row r="52" spans="1:10" ht="16.5" customHeight="1" x14ac:dyDescent="0.25">
      <c r="A52" s="14" t="s">
        <v>21</v>
      </c>
      <c r="B52" s="3"/>
      <c r="C52" s="3"/>
      <c r="D52" s="3"/>
      <c r="E52" s="3"/>
      <c r="F52" s="3"/>
      <c r="G52" s="93">
        <f t="shared" ref="G52:G62" si="9">IFERROR(C52/B52,0)</f>
        <v>0</v>
      </c>
      <c r="H52" s="93">
        <f t="shared" ref="H52:H62" si="10">IFERROR(E52/D52,0)</f>
        <v>0</v>
      </c>
      <c r="I52" s="93">
        <f t="shared" ref="I52:I62" si="11">IFERROR(F52/E52,0)</f>
        <v>0</v>
      </c>
      <c r="J52" s="93">
        <f t="shared" ref="J52:J62" si="12">IFERROR(F52/B52,0)</f>
        <v>0</v>
      </c>
    </row>
    <row r="53" spans="1:10" x14ac:dyDescent="0.25">
      <c r="A53" s="14" t="s">
        <v>22</v>
      </c>
      <c r="B53" s="3"/>
      <c r="C53" s="3"/>
      <c r="D53" s="3"/>
      <c r="E53" s="3"/>
      <c r="F53" s="3"/>
      <c r="G53" s="93">
        <f t="shared" si="9"/>
        <v>0</v>
      </c>
      <c r="H53" s="93">
        <f t="shared" si="10"/>
        <v>0</v>
      </c>
      <c r="I53" s="93">
        <f t="shared" si="11"/>
        <v>0</v>
      </c>
      <c r="J53" s="93">
        <f t="shared" si="12"/>
        <v>0</v>
      </c>
    </row>
    <row r="54" spans="1:10" ht="19.5" customHeight="1" x14ac:dyDescent="0.25">
      <c r="A54" s="14" t="s">
        <v>23</v>
      </c>
      <c r="B54" s="3">
        <v>140</v>
      </c>
      <c r="C54" s="3">
        <v>77</v>
      </c>
      <c r="D54" s="3">
        <v>75</v>
      </c>
      <c r="E54" s="3">
        <v>75</v>
      </c>
      <c r="F54" s="3">
        <v>65</v>
      </c>
      <c r="G54" s="93">
        <f t="shared" si="9"/>
        <v>0.55000000000000004</v>
      </c>
      <c r="H54" s="93">
        <f t="shared" si="10"/>
        <v>1</v>
      </c>
      <c r="I54" s="93">
        <f t="shared" si="11"/>
        <v>0.8666666666666667</v>
      </c>
      <c r="J54" s="93">
        <f t="shared" si="12"/>
        <v>0.4642857142857143</v>
      </c>
    </row>
    <row r="55" spans="1:10" ht="18.75" customHeight="1" x14ac:dyDescent="0.25">
      <c r="A55" s="14" t="s">
        <v>24</v>
      </c>
      <c r="B55" s="3"/>
      <c r="C55" s="3"/>
      <c r="D55" s="3"/>
      <c r="E55" s="3"/>
      <c r="F55" s="3"/>
      <c r="G55" s="93">
        <f t="shared" si="9"/>
        <v>0</v>
      </c>
      <c r="H55" s="93">
        <f t="shared" si="10"/>
        <v>0</v>
      </c>
      <c r="I55" s="93">
        <f t="shared" si="11"/>
        <v>0</v>
      </c>
      <c r="J55" s="93">
        <f t="shared" si="12"/>
        <v>0</v>
      </c>
    </row>
    <row r="56" spans="1:10" ht="17.25" customHeight="1" x14ac:dyDescent="0.25">
      <c r="A56" s="14" t="s">
        <v>25</v>
      </c>
      <c r="B56" s="3"/>
      <c r="C56" s="3"/>
      <c r="D56" s="3"/>
      <c r="E56" s="3"/>
      <c r="F56" s="3"/>
      <c r="G56" s="93">
        <f t="shared" si="9"/>
        <v>0</v>
      </c>
      <c r="H56" s="93">
        <f t="shared" si="10"/>
        <v>0</v>
      </c>
      <c r="I56" s="93">
        <f t="shared" si="11"/>
        <v>0</v>
      </c>
      <c r="J56" s="93">
        <f t="shared" si="12"/>
        <v>0</v>
      </c>
    </row>
    <row r="57" spans="1:10" ht="16.5" customHeight="1" x14ac:dyDescent="0.25">
      <c r="A57" s="14" t="s">
        <v>26</v>
      </c>
      <c r="B57" s="3"/>
      <c r="C57" s="3"/>
      <c r="D57" s="3"/>
      <c r="E57" s="3"/>
      <c r="F57" s="3"/>
      <c r="G57" s="93">
        <f t="shared" si="9"/>
        <v>0</v>
      </c>
      <c r="H57" s="93">
        <f t="shared" si="10"/>
        <v>0</v>
      </c>
      <c r="I57" s="93">
        <f t="shared" si="11"/>
        <v>0</v>
      </c>
      <c r="J57" s="93">
        <f t="shared" si="12"/>
        <v>0</v>
      </c>
    </row>
    <row r="58" spans="1:10" ht="17.25" customHeight="1" x14ac:dyDescent="0.25">
      <c r="A58" s="14" t="s">
        <v>27</v>
      </c>
      <c r="B58" s="3"/>
      <c r="C58" s="3"/>
      <c r="D58" s="3"/>
      <c r="E58" s="3"/>
      <c r="F58" s="3"/>
      <c r="G58" s="93">
        <f t="shared" si="9"/>
        <v>0</v>
      </c>
      <c r="H58" s="93">
        <f t="shared" si="10"/>
        <v>0</v>
      </c>
      <c r="I58" s="93">
        <f t="shared" si="11"/>
        <v>0</v>
      </c>
      <c r="J58" s="93">
        <f t="shared" si="12"/>
        <v>0</v>
      </c>
    </row>
    <row r="59" spans="1:10" x14ac:dyDescent="0.25">
      <c r="A59" s="14" t="s">
        <v>28</v>
      </c>
      <c r="B59" s="3"/>
      <c r="C59" s="3"/>
      <c r="D59" s="3"/>
      <c r="E59" s="3"/>
      <c r="F59" s="3"/>
      <c r="G59" s="93">
        <f t="shared" si="9"/>
        <v>0</v>
      </c>
      <c r="H59" s="93">
        <f t="shared" si="10"/>
        <v>0</v>
      </c>
      <c r="I59" s="93">
        <f t="shared" si="11"/>
        <v>0</v>
      </c>
      <c r="J59" s="93">
        <f t="shared" si="12"/>
        <v>0</v>
      </c>
    </row>
    <row r="60" spans="1:10" x14ac:dyDescent="0.25">
      <c r="A60" s="14" t="s">
        <v>29</v>
      </c>
      <c r="B60" s="3"/>
      <c r="C60" s="3"/>
      <c r="D60" s="3"/>
      <c r="E60" s="3"/>
      <c r="F60" s="3"/>
      <c r="G60" s="93">
        <f t="shared" si="9"/>
        <v>0</v>
      </c>
      <c r="H60" s="93">
        <f t="shared" si="10"/>
        <v>0</v>
      </c>
      <c r="I60" s="93">
        <f t="shared" si="11"/>
        <v>0</v>
      </c>
      <c r="J60" s="93">
        <f t="shared" si="12"/>
        <v>0</v>
      </c>
    </row>
    <row r="61" spans="1:10" ht="31.5" x14ac:dyDescent="0.25">
      <c r="A61" s="21" t="s">
        <v>30</v>
      </c>
      <c r="B61" s="2"/>
      <c r="C61" s="2"/>
      <c r="D61" s="2"/>
      <c r="E61" s="2"/>
      <c r="F61" s="2"/>
      <c r="G61" s="93">
        <f t="shared" si="9"/>
        <v>0</v>
      </c>
      <c r="H61" s="93">
        <f t="shared" si="10"/>
        <v>0</v>
      </c>
      <c r="I61" s="93">
        <f t="shared" si="11"/>
        <v>0</v>
      </c>
      <c r="J61" s="93">
        <f t="shared" si="12"/>
        <v>0</v>
      </c>
    </row>
    <row r="62" spans="1:10" ht="17.25" customHeight="1" x14ac:dyDescent="0.25">
      <c r="A62" s="91" t="s">
        <v>39</v>
      </c>
      <c r="B62" s="39">
        <f>+SUM(B35:B61)</f>
        <v>1000</v>
      </c>
      <c r="C62" s="39">
        <f>+SUM(C35:C61)</f>
        <v>382</v>
      </c>
      <c r="D62" s="39">
        <f>+SUM(D35:D61)</f>
        <v>335</v>
      </c>
      <c r="E62" s="39">
        <f>+SUM(E35:E61)</f>
        <v>334</v>
      </c>
      <c r="F62" s="39">
        <f>+SUM(F35:F61)</f>
        <v>235</v>
      </c>
      <c r="G62" s="93">
        <f t="shared" si="9"/>
        <v>0.38200000000000001</v>
      </c>
      <c r="H62" s="93">
        <f t="shared" si="10"/>
        <v>0.9970149253731343</v>
      </c>
      <c r="I62" s="93">
        <f t="shared" si="11"/>
        <v>0.70359281437125754</v>
      </c>
      <c r="J62" s="93">
        <f t="shared" si="12"/>
        <v>0.23499999999999999</v>
      </c>
    </row>
    <row r="64" spans="1:10" ht="16.5" thickBot="1" x14ac:dyDescent="0.3">
      <c r="A64" s="81" t="s">
        <v>82</v>
      </c>
      <c r="B64" s="5"/>
      <c r="C64" s="5"/>
      <c r="D64" s="5"/>
      <c r="E64" s="5"/>
    </row>
    <row r="65" spans="1:9" ht="63.75" thickBot="1" x14ac:dyDescent="0.3">
      <c r="A65" s="66" t="s">
        <v>52</v>
      </c>
      <c r="B65" s="67" t="s">
        <v>44</v>
      </c>
      <c r="C65" s="68" t="s">
        <v>45</v>
      </c>
      <c r="D65" s="68" t="s">
        <v>46</v>
      </c>
      <c r="E65" s="68" t="s">
        <v>47</v>
      </c>
      <c r="F65" s="69" t="s">
        <v>87</v>
      </c>
      <c r="G65" s="69" t="s">
        <v>88</v>
      </c>
      <c r="H65" s="69" t="s">
        <v>89</v>
      </c>
      <c r="I65" s="70" t="s">
        <v>90</v>
      </c>
    </row>
    <row r="66" spans="1:9" ht="31.5" x14ac:dyDescent="0.25">
      <c r="A66" s="52" t="s">
        <v>4</v>
      </c>
      <c r="B66" s="53"/>
      <c r="C66" s="53"/>
      <c r="D66" s="53"/>
      <c r="E66" s="53"/>
      <c r="F66" s="94">
        <f>+IFERROR(B66/(C4+C35),0)*100</f>
        <v>0</v>
      </c>
      <c r="G66" s="94">
        <f>+IFERROR(C66/(D4+D35),0)*100</f>
        <v>0</v>
      </c>
      <c r="H66" s="94">
        <f>+IFERROR(D66/(E4+E35),0)*100</f>
        <v>0</v>
      </c>
      <c r="I66" s="94">
        <f>+IFERROR(E66/(F4+F35),0)*100</f>
        <v>0</v>
      </c>
    </row>
    <row r="67" spans="1:9" x14ac:dyDescent="0.25">
      <c r="A67" s="14" t="s">
        <v>5</v>
      </c>
      <c r="B67" s="3"/>
      <c r="C67" s="3"/>
      <c r="D67" s="3"/>
      <c r="E67" s="3"/>
      <c r="F67" s="95">
        <f t="shared" ref="F67:F76" si="13">+IFERROR(B67/(C5+C36),0)*100</f>
        <v>0</v>
      </c>
      <c r="G67" s="95">
        <f t="shared" ref="G67:G76" si="14">+IFERROR(C67/(D5+D36),0)*100</f>
        <v>0</v>
      </c>
      <c r="H67" s="95">
        <f t="shared" ref="H67:H77" si="15">+IFERROR(D67/(E5+E36),0)*100</f>
        <v>0</v>
      </c>
      <c r="I67" s="95">
        <f t="shared" ref="I67:I77" si="16">+IFERROR(E67/(F5+F36),0)*100</f>
        <v>0</v>
      </c>
    </row>
    <row r="68" spans="1:9" x14ac:dyDescent="0.25">
      <c r="A68" s="14" t="s">
        <v>6</v>
      </c>
      <c r="B68" s="3"/>
      <c r="C68" s="3"/>
      <c r="D68" s="3"/>
      <c r="E68" s="3"/>
      <c r="F68" s="95">
        <f t="shared" si="13"/>
        <v>0</v>
      </c>
      <c r="G68" s="95">
        <f t="shared" si="14"/>
        <v>0</v>
      </c>
      <c r="H68" s="95">
        <f t="shared" si="15"/>
        <v>0</v>
      </c>
      <c r="I68" s="95">
        <f t="shared" si="16"/>
        <v>0</v>
      </c>
    </row>
    <row r="69" spans="1:9" x14ac:dyDescent="0.25">
      <c r="A69" s="14" t="s">
        <v>7</v>
      </c>
      <c r="B69" s="3"/>
      <c r="C69" s="3"/>
      <c r="D69" s="3"/>
      <c r="E69" s="3"/>
      <c r="F69" s="95">
        <f t="shared" si="13"/>
        <v>0</v>
      </c>
      <c r="G69" s="95">
        <f t="shared" si="14"/>
        <v>0</v>
      </c>
      <c r="H69" s="95">
        <f t="shared" si="15"/>
        <v>0</v>
      </c>
      <c r="I69" s="95">
        <f t="shared" si="16"/>
        <v>0</v>
      </c>
    </row>
    <row r="70" spans="1:9" x14ac:dyDescent="0.25">
      <c r="A70" s="14" t="s">
        <v>8</v>
      </c>
      <c r="B70" s="3"/>
      <c r="C70" s="3"/>
      <c r="D70" s="3"/>
      <c r="E70" s="3"/>
      <c r="F70" s="95">
        <f t="shared" si="13"/>
        <v>0</v>
      </c>
      <c r="G70" s="95">
        <f t="shared" si="14"/>
        <v>0</v>
      </c>
      <c r="H70" s="95">
        <f t="shared" si="15"/>
        <v>0</v>
      </c>
      <c r="I70" s="95">
        <f t="shared" si="16"/>
        <v>0</v>
      </c>
    </row>
    <row r="71" spans="1:9" x14ac:dyDescent="0.25">
      <c r="A71" s="14" t="s">
        <v>9</v>
      </c>
      <c r="B71" s="3">
        <v>2</v>
      </c>
      <c r="C71" s="3">
        <v>2</v>
      </c>
      <c r="D71" s="3">
        <v>2</v>
      </c>
      <c r="E71" s="3">
        <v>2</v>
      </c>
      <c r="F71" s="95">
        <f t="shared" si="13"/>
        <v>0.21881838074398249</v>
      </c>
      <c r="G71" s="95">
        <f t="shared" si="14"/>
        <v>0.24038461538461539</v>
      </c>
      <c r="H71" s="95">
        <f t="shared" si="15"/>
        <v>0.2770083102493075</v>
      </c>
      <c r="I71" s="95">
        <f t="shared" si="16"/>
        <v>0.49751243781094528</v>
      </c>
    </row>
    <row r="72" spans="1:9" x14ac:dyDescent="0.25">
      <c r="A72" s="14" t="s">
        <v>10</v>
      </c>
      <c r="B72" s="3"/>
      <c r="C72" s="3"/>
      <c r="D72" s="3"/>
      <c r="E72" s="3"/>
      <c r="F72" s="95">
        <f t="shared" si="13"/>
        <v>0</v>
      </c>
      <c r="G72" s="95">
        <f t="shared" si="14"/>
        <v>0</v>
      </c>
      <c r="H72" s="95">
        <f t="shared" si="15"/>
        <v>0</v>
      </c>
      <c r="I72" s="95">
        <f t="shared" si="16"/>
        <v>0</v>
      </c>
    </row>
    <row r="73" spans="1:9" x14ac:dyDescent="0.25">
      <c r="A73" s="14" t="s">
        <v>11</v>
      </c>
      <c r="B73" s="3"/>
      <c r="C73" s="3"/>
      <c r="D73" s="3"/>
      <c r="E73" s="3"/>
      <c r="F73" s="95">
        <f t="shared" si="13"/>
        <v>0</v>
      </c>
      <c r="G73" s="95">
        <f t="shared" si="14"/>
        <v>0</v>
      </c>
      <c r="H73" s="95">
        <f t="shared" si="15"/>
        <v>0</v>
      </c>
      <c r="I73" s="95">
        <f t="shared" si="16"/>
        <v>0</v>
      </c>
    </row>
    <row r="74" spans="1:9" x14ac:dyDescent="0.25">
      <c r="A74" s="14" t="s">
        <v>12</v>
      </c>
      <c r="B74" s="3"/>
      <c r="C74" s="3"/>
      <c r="D74" s="3"/>
      <c r="E74" s="3"/>
      <c r="F74" s="95">
        <f t="shared" si="13"/>
        <v>0</v>
      </c>
      <c r="G74" s="95">
        <f t="shared" si="14"/>
        <v>0</v>
      </c>
      <c r="H74" s="95">
        <f t="shared" si="15"/>
        <v>0</v>
      </c>
      <c r="I74" s="95">
        <f t="shared" si="16"/>
        <v>0</v>
      </c>
    </row>
    <row r="75" spans="1:9" ht="31.5" x14ac:dyDescent="0.25">
      <c r="A75" s="14" t="s">
        <v>13</v>
      </c>
      <c r="B75" s="3"/>
      <c r="C75" s="3"/>
      <c r="D75" s="3"/>
      <c r="E75" s="3"/>
      <c r="F75" s="95">
        <f t="shared" si="13"/>
        <v>0</v>
      </c>
      <c r="G75" s="95">
        <f t="shared" si="14"/>
        <v>0</v>
      </c>
      <c r="H75" s="95">
        <f t="shared" si="15"/>
        <v>0</v>
      </c>
      <c r="I75" s="95">
        <f t="shared" si="16"/>
        <v>0</v>
      </c>
    </row>
    <row r="76" spans="1:9" x14ac:dyDescent="0.25">
      <c r="A76" s="14" t="s">
        <v>14</v>
      </c>
      <c r="B76" s="3"/>
      <c r="C76" s="3"/>
      <c r="D76" s="3"/>
      <c r="E76" s="3"/>
      <c r="F76" s="95">
        <f t="shared" si="13"/>
        <v>0</v>
      </c>
      <c r="G76" s="95">
        <f t="shared" si="14"/>
        <v>0</v>
      </c>
      <c r="H76" s="95">
        <f t="shared" si="15"/>
        <v>0</v>
      </c>
      <c r="I76" s="95">
        <f t="shared" si="16"/>
        <v>0</v>
      </c>
    </row>
    <row r="77" spans="1:9" ht="31.5" x14ac:dyDescent="0.25">
      <c r="A77" s="14" t="s">
        <v>15</v>
      </c>
      <c r="B77" s="3">
        <v>1</v>
      </c>
      <c r="C77" s="3">
        <v>1</v>
      </c>
      <c r="D77" s="3">
        <v>1</v>
      </c>
      <c r="E77" s="3">
        <v>0</v>
      </c>
      <c r="F77" s="95">
        <f t="shared" ref="F77:G87" si="17">+IFERROR(B77/(C15+C46),0)*100</f>
        <v>0.22988505747126436</v>
      </c>
      <c r="G77" s="95">
        <f t="shared" si="17"/>
        <v>0.27100271002710025</v>
      </c>
      <c r="H77" s="95">
        <f t="shared" si="15"/>
        <v>0.2785515320334262</v>
      </c>
      <c r="I77" s="95">
        <f t="shared" si="16"/>
        <v>0</v>
      </c>
    </row>
    <row r="78" spans="1:9" x14ac:dyDescent="0.25">
      <c r="A78" s="14" t="s">
        <v>16</v>
      </c>
      <c r="B78" s="3"/>
      <c r="C78" s="3"/>
      <c r="D78" s="3"/>
      <c r="E78" s="3"/>
      <c r="F78" s="95">
        <f t="shared" si="17"/>
        <v>0</v>
      </c>
      <c r="G78" s="95">
        <f t="shared" si="17"/>
        <v>0</v>
      </c>
      <c r="H78" s="95">
        <f t="shared" ref="H78:H93" si="18">+IFERROR(D78/(E16+E47),0)*100</f>
        <v>0</v>
      </c>
      <c r="I78" s="95">
        <f t="shared" ref="I78:I93" si="19">+IFERROR(E78/(F16+F47),0)*100</f>
        <v>0</v>
      </c>
    </row>
    <row r="79" spans="1:9" x14ac:dyDescent="0.25">
      <c r="A79" s="14" t="s">
        <v>17</v>
      </c>
      <c r="B79" s="3"/>
      <c r="C79" s="3"/>
      <c r="D79" s="3"/>
      <c r="E79" s="3"/>
      <c r="F79" s="95">
        <f t="shared" si="17"/>
        <v>0</v>
      </c>
      <c r="G79" s="95">
        <f t="shared" si="17"/>
        <v>0</v>
      </c>
      <c r="H79" s="95">
        <f t="shared" si="18"/>
        <v>0</v>
      </c>
      <c r="I79" s="95">
        <f t="shared" si="19"/>
        <v>0</v>
      </c>
    </row>
    <row r="80" spans="1:9" x14ac:dyDescent="0.25">
      <c r="A80" s="14" t="s">
        <v>18</v>
      </c>
      <c r="B80" s="3"/>
      <c r="C80" s="3"/>
      <c r="D80" s="3"/>
      <c r="E80" s="3"/>
      <c r="F80" s="95">
        <f t="shared" si="17"/>
        <v>0</v>
      </c>
      <c r="G80" s="95">
        <f t="shared" si="17"/>
        <v>0</v>
      </c>
      <c r="H80" s="95">
        <f t="shared" si="18"/>
        <v>0</v>
      </c>
      <c r="I80" s="95">
        <f t="shared" si="19"/>
        <v>0</v>
      </c>
    </row>
    <row r="81" spans="1:9" x14ac:dyDescent="0.25">
      <c r="A81" s="14" t="s">
        <v>19</v>
      </c>
      <c r="B81" s="3"/>
      <c r="C81" s="3"/>
      <c r="D81" s="3"/>
      <c r="E81" s="3"/>
      <c r="F81" s="95">
        <f t="shared" si="17"/>
        <v>0</v>
      </c>
      <c r="G81" s="95">
        <f t="shared" si="17"/>
        <v>0</v>
      </c>
      <c r="H81" s="95">
        <f t="shared" si="18"/>
        <v>0</v>
      </c>
      <c r="I81" s="95">
        <f t="shared" si="19"/>
        <v>0</v>
      </c>
    </row>
    <row r="82" spans="1:9" x14ac:dyDescent="0.25">
      <c r="A82" s="14" t="s">
        <v>20</v>
      </c>
      <c r="B82" s="3"/>
      <c r="C82" s="3"/>
      <c r="D82" s="3"/>
      <c r="E82" s="3"/>
      <c r="F82" s="95">
        <f t="shared" si="17"/>
        <v>0</v>
      </c>
      <c r="G82" s="95">
        <f t="shared" si="17"/>
        <v>0</v>
      </c>
      <c r="H82" s="95">
        <f t="shared" si="18"/>
        <v>0</v>
      </c>
      <c r="I82" s="95">
        <f t="shared" si="19"/>
        <v>0</v>
      </c>
    </row>
    <row r="83" spans="1:9" x14ac:dyDescent="0.25">
      <c r="A83" s="14" t="s">
        <v>21</v>
      </c>
      <c r="B83" s="3"/>
      <c r="C83" s="3"/>
      <c r="D83" s="3"/>
      <c r="E83" s="3"/>
      <c r="F83" s="95">
        <f t="shared" si="17"/>
        <v>0</v>
      </c>
      <c r="G83" s="95">
        <f t="shared" si="17"/>
        <v>0</v>
      </c>
      <c r="H83" s="95">
        <f t="shared" si="18"/>
        <v>0</v>
      </c>
      <c r="I83" s="95">
        <f t="shared" si="19"/>
        <v>0</v>
      </c>
    </row>
    <row r="84" spans="1:9" x14ac:dyDescent="0.25">
      <c r="A84" s="14" t="s">
        <v>22</v>
      </c>
      <c r="B84" s="3"/>
      <c r="C84" s="3"/>
      <c r="D84" s="3"/>
      <c r="E84" s="3"/>
      <c r="F84" s="95">
        <f t="shared" si="17"/>
        <v>0</v>
      </c>
      <c r="G84" s="95">
        <f t="shared" si="17"/>
        <v>0</v>
      </c>
      <c r="H84" s="95">
        <f t="shared" si="18"/>
        <v>0</v>
      </c>
      <c r="I84" s="95">
        <f t="shared" si="19"/>
        <v>0</v>
      </c>
    </row>
    <row r="85" spans="1:9" x14ac:dyDescent="0.25">
      <c r="A85" s="14" t="s">
        <v>23</v>
      </c>
      <c r="B85" s="3">
        <v>21</v>
      </c>
      <c r="C85" s="3">
        <v>19</v>
      </c>
      <c r="D85" s="3">
        <v>14</v>
      </c>
      <c r="E85" s="3">
        <v>14</v>
      </c>
      <c r="F85" s="95">
        <f t="shared" si="17"/>
        <v>4.7727272727272734</v>
      </c>
      <c r="G85" s="95">
        <f t="shared" si="17"/>
        <v>5.0264550264550261</v>
      </c>
      <c r="H85" s="95">
        <f t="shared" si="18"/>
        <v>4.895104895104895</v>
      </c>
      <c r="I85" s="95">
        <f t="shared" si="19"/>
        <v>6.8627450980392162</v>
      </c>
    </row>
    <row r="86" spans="1:9" x14ac:dyDescent="0.25">
      <c r="A86" s="14" t="s">
        <v>24</v>
      </c>
      <c r="B86" s="3"/>
      <c r="C86" s="3"/>
      <c r="D86" s="3"/>
      <c r="E86" s="3"/>
      <c r="F86" s="95">
        <f t="shared" si="17"/>
        <v>0</v>
      </c>
      <c r="G86" s="95">
        <f t="shared" si="17"/>
        <v>0</v>
      </c>
      <c r="H86" s="95">
        <f t="shared" si="18"/>
        <v>0</v>
      </c>
      <c r="I86" s="95">
        <f t="shared" si="19"/>
        <v>0</v>
      </c>
    </row>
    <row r="87" spans="1:9" x14ac:dyDescent="0.25">
      <c r="A87" s="14" t="s">
        <v>25</v>
      </c>
      <c r="B87" s="3"/>
      <c r="C87" s="3"/>
      <c r="D87" s="3"/>
      <c r="E87" s="3"/>
      <c r="F87" s="95">
        <f t="shared" si="17"/>
        <v>0</v>
      </c>
      <c r="G87" s="95">
        <f t="shared" si="17"/>
        <v>0</v>
      </c>
      <c r="H87" s="95">
        <f t="shared" si="18"/>
        <v>0</v>
      </c>
      <c r="I87" s="95">
        <f t="shared" si="19"/>
        <v>0</v>
      </c>
    </row>
    <row r="88" spans="1:9" x14ac:dyDescent="0.25">
      <c r="A88" s="14" t="s">
        <v>26</v>
      </c>
      <c r="B88" s="3"/>
      <c r="C88" s="3"/>
      <c r="D88" s="3"/>
      <c r="E88" s="3"/>
      <c r="F88" s="95">
        <f t="shared" ref="F88:G92" si="20">+IFERROR(B88/(C26+C57),0)*100</f>
        <v>0</v>
      </c>
      <c r="G88" s="95">
        <f t="shared" si="20"/>
        <v>0</v>
      </c>
      <c r="H88" s="95">
        <f t="shared" si="18"/>
        <v>0</v>
      </c>
      <c r="I88" s="95">
        <f t="shared" si="19"/>
        <v>0</v>
      </c>
    </row>
    <row r="89" spans="1:9" x14ac:dyDescent="0.25">
      <c r="A89" s="14" t="s">
        <v>27</v>
      </c>
      <c r="B89" s="3"/>
      <c r="C89" s="3"/>
      <c r="D89" s="3"/>
      <c r="E89" s="3"/>
      <c r="F89" s="95">
        <f t="shared" si="20"/>
        <v>0</v>
      </c>
      <c r="G89" s="95">
        <f t="shared" si="20"/>
        <v>0</v>
      </c>
      <c r="H89" s="95">
        <f t="shared" si="18"/>
        <v>0</v>
      </c>
      <c r="I89" s="95">
        <f t="shared" si="19"/>
        <v>0</v>
      </c>
    </row>
    <row r="90" spans="1:9" x14ac:dyDescent="0.25">
      <c r="A90" s="14" t="s">
        <v>28</v>
      </c>
      <c r="B90" s="3"/>
      <c r="C90" s="3"/>
      <c r="D90" s="3"/>
      <c r="E90" s="3"/>
      <c r="F90" s="95">
        <f t="shared" si="20"/>
        <v>0</v>
      </c>
      <c r="G90" s="95">
        <f t="shared" si="20"/>
        <v>0</v>
      </c>
      <c r="H90" s="95">
        <f t="shared" si="18"/>
        <v>0</v>
      </c>
      <c r="I90" s="95">
        <f t="shared" si="19"/>
        <v>0</v>
      </c>
    </row>
    <row r="91" spans="1:9" x14ac:dyDescent="0.25">
      <c r="A91" s="14" t="s">
        <v>29</v>
      </c>
      <c r="B91" s="3"/>
      <c r="C91" s="3"/>
      <c r="D91" s="3"/>
      <c r="E91" s="3"/>
      <c r="F91" s="95">
        <f t="shared" si="20"/>
        <v>0</v>
      </c>
      <c r="G91" s="95">
        <f t="shared" si="20"/>
        <v>0</v>
      </c>
      <c r="H91" s="95">
        <f t="shared" si="18"/>
        <v>0</v>
      </c>
      <c r="I91" s="95">
        <f t="shared" si="19"/>
        <v>0</v>
      </c>
    </row>
    <row r="92" spans="1:9" ht="31.5" x14ac:dyDescent="0.25">
      <c r="A92" s="21" t="s">
        <v>30</v>
      </c>
      <c r="B92" s="3"/>
      <c r="C92" s="3"/>
      <c r="D92" s="3"/>
      <c r="E92" s="3"/>
      <c r="F92" s="95">
        <f t="shared" si="20"/>
        <v>0</v>
      </c>
      <c r="G92" s="95">
        <f t="shared" si="20"/>
        <v>0</v>
      </c>
      <c r="H92" s="95">
        <f t="shared" si="18"/>
        <v>0</v>
      </c>
      <c r="I92" s="95">
        <f t="shared" si="19"/>
        <v>0</v>
      </c>
    </row>
    <row r="93" spans="1:9" x14ac:dyDescent="0.25">
      <c r="A93" s="91" t="s">
        <v>39</v>
      </c>
      <c r="B93" s="39">
        <f>+SUM(B66:B92)</f>
        <v>24</v>
      </c>
      <c r="C93" s="39">
        <f>+SUM(C66:C92)</f>
        <v>22</v>
      </c>
      <c r="D93" s="39">
        <f>+SUM(D66:D92)</f>
        <v>17</v>
      </c>
      <c r="E93" s="39">
        <f>+SUM(E66:E92)</f>
        <v>16</v>
      </c>
      <c r="F93" s="95">
        <f>+IFERROR(B93/(C31+C62),0)*100</f>
        <v>1.1121408711770158</v>
      </c>
      <c r="G93" s="95">
        <f>+IFERROR(C93/(D31+D62),0)*100</f>
        <v>1.1299435028248588</v>
      </c>
      <c r="H93" s="95">
        <f t="shared" si="18"/>
        <v>0.98039215686274506</v>
      </c>
      <c r="I93" s="95">
        <f t="shared" si="19"/>
        <v>1.4427412082957618</v>
      </c>
    </row>
    <row r="94" spans="1:9" x14ac:dyDescent="0.25">
      <c r="A94" s="16"/>
      <c r="B94" s="6"/>
      <c r="C94" s="6"/>
      <c r="D94" s="6"/>
      <c r="I94" s="6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zoomScaleSheetLayoutView="100" workbookViewId="0">
      <selection activeCell="H16" sqref="H1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216" t="s">
        <v>75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6.5" thickBot="1" x14ac:dyDescent="0.3">
      <c r="A2" s="228" t="s">
        <v>37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32.25" thickBot="1" x14ac:dyDescent="0.3">
      <c r="A3" s="54" t="s">
        <v>52</v>
      </c>
      <c r="B3" s="55" t="s">
        <v>43</v>
      </c>
      <c r="C3" s="55" t="s">
        <v>44</v>
      </c>
      <c r="D3" s="56" t="s">
        <v>45</v>
      </c>
      <c r="E3" s="56" t="s">
        <v>46</v>
      </c>
      <c r="F3" s="56" t="s">
        <v>47</v>
      </c>
      <c r="G3" s="57" t="s">
        <v>48</v>
      </c>
      <c r="H3" s="57" t="s">
        <v>49</v>
      </c>
      <c r="I3" s="57" t="s">
        <v>50</v>
      </c>
      <c r="J3" s="58" t="s">
        <v>51</v>
      </c>
    </row>
    <row r="4" spans="1:10" ht="31.5" x14ac:dyDescent="0.25">
      <c r="A4" s="52" t="s">
        <v>4</v>
      </c>
      <c r="B4" s="53"/>
      <c r="C4" s="53"/>
      <c r="D4" s="53"/>
      <c r="E4" s="53"/>
      <c r="F4" s="53"/>
      <c r="G4" s="92">
        <f>IFERROR(C4/B4,0)</f>
        <v>0</v>
      </c>
      <c r="H4" s="92">
        <f>IFERROR(E4/D4,0)</f>
        <v>0</v>
      </c>
      <c r="I4" s="92">
        <f>IFERROR(F4/E4,0)</f>
        <v>0</v>
      </c>
      <c r="J4" s="92">
        <f>IFERROR(F4/B4,0)</f>
        <v>0</v>
      </c>
    </row>
    <row r="5" spans="1:10" x14ac:dyDescent="0.25">
      <c r="A5" s="14" t="s">
        <v>5</v>
      </c>
      <c r="B5" s="3"/>
      <c r="C5" s="3"/>
      <c r="D5" s="3"/>
      <c r="E5" s="3"/>
      <c r="F5" s="3"/>
      <c r="G5" s="93">
        <f t="shared" ref="G5:G27" si="0">IFERROR(C5/B5,0)</f>
        <v>0</v>
      </c>
      <c r="H5" s="93">
        <f t="shared" ref="H5:H27" si="1">IFERROR(E5/D5,0)</f>
        <v>0</v>
      </c>
      <c r="I5" s="93">
        <f t="shared" ref="I5:I27" si="2">IFERROR(F5/E5,0)</f>
        <v>0</v>
      </c>
      <c r="J5" s="93">
        <f t="shared" ref="J5:J27" si="3">IFERROR(F5/B5,0)</f>
        <v>0</v>
      </c>
    </row>
    <row r="6" spans="1:10" x14ac:dyDescent="0.25">
      <c r="A6" s="14" t="s">
        <v>6</v>
      </c>
      <c r="B6" s="3"/>
      <c r="C6" s="3"/>
      <c r="D6" s="3"/>
      <c r="E6" s="3"/>
      <c r="F6" s="3"/>
      <c r="G6" s="93">
        <f t="shared" si="0"/>
        <v>0</v>
      </c>
      <c r="H6" s="93">
        <f t="shared" si="1"/>
        <v>0</v>
      </c>
      <c r="I6" s="93">
        <f t="shared" si="2"/>
        <v>0</v>
      </c>
      <c r="J6" s="93">
        <f t="shared" si="3"/>
        <v>0</v>
      </c>
    </row>
    <row r="7" spans="1:10" ht="31.5" x14ac:dyDescent="0.25">
      <c r="A7" s="14" t="s">
        <v>7</v>
      </c>
      <c r="B7" s="3"/>
      <c r="C7" s="3"/>
      <c r="D7" s="3"/>
      <c r="E7" s="3"/>
      <c r="F7" s="3"/>
      <c r="G7" s="93">
        <f t="shared" si="0"/>
        <v>0</v>
      </c>
      <c r="H7" s="93">
        <f t="shared" si="1"/>
        <v>0</v>
      </c>
      <c r="I7" s="93">
        <f t="shared" si="2"/>
        <v>0</v>
      </c>
      <c r="J7" s="93">
        <f t="shared" si="3"/>
        <v>0</v>
      </c>
    </row>
    <row r="8" spans="1:10" x14ac:dyDescent="0.25">
      <c r="A8" s="14" t="s">
        <v>8</v>
      </c>
      <c r="B8" s="3"/>
      <c r="C8" s="3"/>
      <c r="D8" s="3"/>
      <c r="E8" s="3"/>
      <c r="F8" s="3"/>
      <c r="G8" s="93">
        <f t="shared" si="0"/>
        <v>0</v>
      </c>
      <c r="H8" s="93">
        <f t="shared" si="1"/>
        <v>0</v>
      </c>
      <c r="I8" s="93">
        <f t="shared" si="2"/>
        <v>0</v>
      </c>
      <c r="J8" s="93">
        <f t="shared" si="3"/>
        <v>0</v>
      </c>
    </row>
    <row r="9" spans="1:10" x14ac:dyDescent="0.25">
      <c r="A9" s="14" t="s">
        <v>9</v>
      </c>
      <c r="B9" s="3">
        <v>200</v>
      </c>
      <c r="C9" s="3">
        <v>307</v>
      </c>
      <c r="D9" s="3">
        <v>292</v>
      </c>
      <c r="E9" s="3">
        <v>291</v>
      </c>
      <c r="F9" s="3">
        <v>242</v>
      </c>
      <c r="G9" s="93">
        <f t="shared" si="0"/>
        <v>1.5349999999999999</v>
      </c>
      <c r="H9" s="93">
        <f t="shared" si="1"/>
        <v>0.99657534246575341</v>
      </c>
      <c r="I9" s="93">
        <f t="shared" si="2"/>
        <v>0.83161512027491413</v>
      </c>
      <c r="J9" s="93">
        <f t="shared" si="3"/>
        <v>1.21</v>
      </c>
    </row>
    <row r="10" spans="1:10" x14ac:dyDescent="0.25">
      <c r="A10" s="14" t="s">
        <v>10</v>
      </c>
      <c r="B10" s="3"/>
      <c r="C10" s="3"/>
      <c r="D10" s="3"/>
      <c r="E10" s="3"/>
      <c r="F10" s="3"/>
      <c r="G10" s="93">
        <f t="shared" si="0"/>
        <v>0</v>
      </c>
      <c r="H10" s="93">
        <f t="shared" si="1"/>
        <v>0</v>
      </c>
      <c r="I10" s="93">
        <f t="shared" si="2"/>
        <v>0</v>
      </c>
      <c r="J10" s="93">
        <f t="shared" si="3"/>
        <v>0</v>
      </c>
    </row>
    <row r="11" spans="1:10" x14ac:dyDescent="0.25">
      <c r="A11" s="14" t="s">
        <v>11</v>
      </c>
      <c r="B11" s="3"/>
      <c r="C11" s="3"/>
      <c r="D11" s="3"/>
      <c r="E11" s="3"/>
      <c r="F11" s="3"/>
      <c r="G11" s="93">
        <f t="shared" si="0"/>
        <v>0</v>
      </c>
      <c r="H11" s="93">
        <f t="shared" si="1"/>
        <v>0</v>
      </c>
      <c r="I11" s="93">
        <f t="shared" si="2"/>
        <v>0</v>
      </c>
      <c r="J11" s="93">
        <f t="shared" si="3"/>
        <v>0</v>
      </c>
    </row>
    <row r="12" spans="1:10" x14ac:dyDescent="0.25">
      <c r="A12" s="14" t="s">
        <v>12</v>
      </c>
      <c r="B12" s="2"/>
      <c r="C12" s="2"/>
      <c r="D12" s="2"/>
      <c r="E12" s="2"/>
      <c r="F12" s="2"/>
      <c r="G12" s="93">
        <f t="shared" si="0"/>
        <v>0</v>
      </c>
      <c r="H12" s="93">
        <f t="shared" si="1"/>
        <v>0</v>
      </c>
      <c r="I12" s="93">
        <f t="shared" si="2"/>
        <v>0</v>
      </c>
      <c r="J12" s="93">
        <f t="shared" si="3"/>
        <v>0</v>
      </c>
    </row>
    <row r="13" spans="1:10" ht="31.5" x14ac:dyDescent="0.25">
      <c r="A13" s="14" t="s">
        <v>13</v>
      </c>
      <c r="B13" s="21"/>
      <c r="C13" s="21"/>
      <c r="D13" s="2"/>
      <c r="E13" s="2"/>
      <c r="F13" s="2"/>
      <c r="G13" s="93">
        <f t="shared" si="0"/>
        <v>0</v>
      </c>
      <c r="H13" s="93">
        <f t="shared" si="1"/>
        <v>0</v>
      </c>
      <c r="I13" s="93">
        <f t="shared" si="2"/>
        <v>0</v>
      </c>
      <c r="J13" s="93">
        <f t="shared" si="3"/>
        <v>0</v>
      </c>
    </row>
    <row r="14" spans="1:10" x14ac:dyDescent="0.25">
      <c r="A14" s="14" t="s">
        <v>14</v>
      </c>
      <c r="B14" s="3"/>
      <c r="C14" s="3"/>
      <c r="D14" s="3"/>
      <c r="E14" s="3"/>
      <c r="F14" s="3"/>
      <c r="G14" s="93">
        <f t="shared" si="0"/>
        <v>0</v>
      </c>
      <c r="H14" s="93">
        <f t="shared" si="1"/>
        <v>0</v>
      </c>
      <c r="I14" s="93">
        <f t="shared" si="2"/>
        <v>0</v>
      </c>
      <c r="J14" s="93">
        <f t="shared" si="3"/>
        <v>0</v>
      </c>
    </row>
    <row r="15" spans="1:10" ht="47.25" x14ac:dyDescent="0.25">
      <c r="A15" s="14" t="s">
        <v>15</v>
      </c>
      <c r="B15" s="3">
        <v>560</v>
      </c>
      <c r="C15" s="3">
        <v>101</v>
      </c>
      <c r="D15" s="3">
        <v>96</v>
      </c>
      <c r="E15" s="3">
        <v>96</v>
      </c>
      <c r="F15" s="3">
        <v>94</v>
      </c>
      <c r="G15" s="93">
        <f t="shared" si="0"/>
        <v>0.18035714285714285</v>
      </c>
      <c r="H15" s="93">
        <f t="shared" si="1"/>
        <v>1</v>
      </c>
      <c r="I15" s="93">
        <f t="shared" si="2"/>
        <v>0.97916666666666663</v>
      </c>
      <c r="J15" s="93">
        <f t="shared" si="3"/>
        <v>0.16785714285714284</v>
      </c>
    </row>
    <row r="16" spans="1:10" x14ac:dyDescent="0.25">
      <c r="A16" s="14" t="s">
        <v>16</v>
      </c>
      <c r="B16" s="3"/>
      <c r="C16" s="3"/>
      <c r="D16" s="3"/>
      <c r="E16" s="3"/>
      <c r="F16" s="3"/>
      <c r="G16" s="93">
        <f t="shared" si="0"/>
        <v>0</v>
      </c>
      <c r="H16" s="93">
        <f t="shared" si="1"/>
        <v>0</v>
      </c>
      <c r="I16" s="93">
        <f t="shared" si="2"/>
        <v>0</v>
      </c>
      <c r="J16" s="93">
        <f t="shared" si="3"/>
        <v>0</v>
      </c>
    </row>
    <row r="17" spans="1:11" x14ac:dyDescent="0.25">
      <c r="A17" s="14" t="s">
        <v>17</v>
      </c>
      <c r="B17" s="3"/>
      <c r="C17" s="3"/>
      <c r="D17" s="3"/>
      <c r="E17" s="3"/>
      <c r="F17" s="3"/>
      <c r="G17" s="93">
        <f t="shared" si="0"/>
        <v>0</v>
      </c>
      <c r="H17" s="93">
        <f t="shared" si="1"/>
        <v>0</v>
      </c>
      <c r="I17" s="93">
        <f t="shared" si="2"/>
        <v>0</v>
      </c>
      <c r="J17" s="93">
        <f t="shared" si="3"/>
        <v>0</v>
      </c>
    </row>
    <row r="18" spans="1:11" x14ac:dyDescent="0.25">
      <c r="A18" s="14" t="s">
        <v>18</v>
      </c>
      <c r="B18" s="3"/>
      <c r="C18" s="3"/>
      <c r="D18" s="3"/>
      <c r="E18" s="3"/>
      <c r="F18" s="3"/>
      <c r="G18" s="93">
        <f t="shared" si="0"/>
        <v>0</v>
      </c>
      <c r="H18" s="93">
        <f t="shared" si="1"/>
        <v>0</v>
      </c>
      <c r="I18" s="93">
        <f t="shared" si="2"/>
        <v>0</v>
      </c>
      <c r="J18" s="93">
        <f t="shared" si="3"/>
        <v>0</v>
      </c>
    </row>
    <row r="19" spans="1:11" x14ac:dyDescent="0.25">
      <c r="A19" s="14" t="s">
        <v>19</v>
      </c>
      <c r="B19" s="3"/>
      <c r="C19" s="3"/>
      <c r="D19" s="3"/>
      <c r="E19" s="3"/>
      <c r="F19" s="3"/>
      <c r="G19" s="93">
        <f t="shared" si="0"/>
        <v>0</v>
      </c>
      <c r="H19" s="93">
        <f t="shared" si="1"/>
        <v>0</v>
      </c>
      <c r="I19" s="93">
        <f t="shared" si="2"/>
        <v>0</v>
      </c>
      <c r="J19" s="93">
        <f t="shared" si="3"/>
        <v>0</v>
      </c>
    </row>
    <row r="20" spans="1:11" x14ac:dyDescent="0.25">
      <c r="A20" s="14" t="s">
        <v>20</v>
      </c>
      <c r="B20" s="3"/>
      <c r="C20" s="3"/>
      <c r="D20" s="3"/>
      <c r="E20" s="3"/>
      <c r="F20" s="3"/>
      <c r="G20" s="93">
        <f t="shared" si="0"/>
        <v>0</v>
      </c>
      <c r="H20" s="93">
        <f t="shared" si="1"/>
        <v>0</v>
      </c>
      <c r="I20" s="93">
        <f t="shared" si="2"/>
        <v>0</v>
      </c>
      <c r="J20" s="93">
        <f t="shared" si="3"/>
        <v>0</v>
      </c>
    </row>
    <row r="21" spans="1:11" x14ac:dyDescent="0.25">
      <c r="A21" s="14" t="s">
        <v>21</v>
      </c>
      <c r="B21" s="3"/>
      <c r="C21" s="3"/>
      <c r="D21" s="3"/>
      <c r="E21" s="3"/>
      <c r="F21" s="3"/>
      <c r="G21" s="93">
        <f t="shared" si="0"/>
        <v>0</v>
      </c>
      <c r="H21" s="93">
        <f t="shared" si="1"/>
        <v>0</v>
      </c>
      <c r="I21" s="93">
        <f t="shared" si="2"/>
        <v>0</v>
      </c>
      <c r="J21" s="93">
        <f t="shared" si="3"/>
        <v>0</v>
      </c>
    </row>
    <row r="22" spans="1:11" x14ac:dyDescent="0.25">
      <c r="A22" s="14" t="s">
        <v>22</v>
      </c>
      <c r="B22" s="3"/>
      <c r="C22" s="3"/>
      <c r="D22" s="3"/>
      <c r="E22" s="3"/>
      <c r="F22" s="3"/>
      <c r="G22" s="93">
        <f t="shared" si="0"/>
        <v>0</v>
      </c>
      <c r="H22" s="93">
        <f t="shared" si="1"/>
        <v>0</v>
      </c>
      <c r="I22" s="93">
        <f t="shared" si="2"/>
        <v>0</v>
      </c>
      <c r="J22" s="93">
        <f t="shared" si="3"/>
        <v>0</v>
      </c>
      <c r="K22" s="6"/>
    </row>
    <row r="23" spans="1:11" x14ac:dyDescent="0.25">
      <c r="A23" s="14" t="s">
        <v>23</v>
      </c>
      <c r="B23" s="3">
        <v>40</v>
      </c>
      <c r="C23" s="3">
        <v>31</v>
      </c>
      <c r="D23" s="3">
        <v>31</v>
      </c>
      <c r="E23" s="3">
        <v>31</v>
      </c>
      <c r="F23" s="3">
        <v>26</v>
      </c>
      <c r="G23" s="93">
        <f t="shared" si="0"/>
        <v>0.77500000000000002</v>
      </c>
      <c r="H23" s="93">
        <f t="shared" si="1"/>
        <v>1</v>
      </c>
      <c r="I23" s="93">
        <f t="shared" si="2"/>
        <v>0.83870967741935487</v>
      </c>
      <c r="J23" s="93">
        <f t="shared" si="3"/>
        <v>0.65</v>
      </c>
      <c r="K23" s="6"/>
    </row>
    <row r="24" spans="1:11" x14ac:dyDescent="0.25">
      <c r="A24" s="14" t="s">
        <v>24</v>
      </c>
      <c r="B24" s="3"/>
      <c r="C24" s="3"/>
      <c r="D24" s="3"/>
      <c r="E24" s="3"/>
      <c r="F24" s="3"/>
      <c r="G24" s="93">
        <f t="shared" si="0"/>
        <v>0</v>
      </c>
      <c r="H24" s="93">
        <f t="shared" si="1"/>
        <v>0</v>
      </c>
      <c r="I24" s="93">
        <f t="shared" si="2"/>
        <v>0</v>
      </c>
      <c r="J24" s="93">
        <f t="shared" si="3"/>
        <v>0</v>
      </c>
      <c r="K24" s="6"/>
    </row>
    <row r="25" spans="1:11" x14ac:dyDescent="0.25">
      <c r="A25" s="14" t="s">
        <v>25</v>
      </c>
      <c r="B25" s="3"/>
      <c r="C25" s="3"/>
      <c r="D25" s="3"/>
      <c r="E25" s="3"/>
      <c r="F25" s="3"/>
      <c r="G25" s="93">
        <f t="shared" si="0"/>
        <v>0</v>
      </c>
      <c r="H25" s="93">
        <f t="shared" si="1"/>
        <v>0</v>
      </c>
      <c r="I25" s="93">
        <f t="shared" si="2"/>
        <v>0</v>
      </c>
      <c r="J25" s="93">
        <f t="shared" si="3"/>
        <v>0</v>
      </c>
      <c r="K25" s="6"/>
    </row>
    <row r="26" spans="1:11" x14ac:dyDescent="0.25">
      <c r="A26" s="14" t="s">
        <v>26</v>
      </c>
      <c r="B26" s="3"/>
      <c r="C26" s="3"/>
      <c r="D26" s="3"/>
      <c r="E26" s="3"/>
      <c r="F26" s="3"/>
      <c r="G26" s="93">
        <f t="shared" si="0"/>
        <v>0</v>
      </c>
      <c r="H26" s="93">
        <f t="shared" si="1"/>
        <v>0</v>
      </c>
      <c r="I26" s="93">
        <f t="shared" si="2"/>
        <v>0</v>
      </c>
      <c r="J26" s="93">
        <f t="shared" si="3"/>
        <v>0</v>
      </c>
      <c r="K26" s="6"/>
    </row>
    <row r="27" spans="1:11" x14ac:dyDescent="0.25">
      <c r="A27" s="14" t="s">
        <v>27</v>
      </c>
      <c r="B27" s="3"/>
      <c r="C27" s="3"/>
      <c r="D27" s="3"/>
      <c r="E27" s="3"/>
      <c r="F27" s="3"/>
      <c r="G27" s="93">
        <f t="shared" si="0"/>
        <v>0</v>
      </c>
      <c r="H27" s="93">
        <f t="shared" si="1"/>
        <v>0</v>
      </c>
      <c r="I27" s="93">
        <f t="shared" si="2"/>
        <v>0</v>
      </c>
      <c r="J27" s="93">
        <f t="shared" si="3"/>
        <v>0</v>
      </c>
      <c r="K27" s="6"/>
    </row>
    <row r="28" spans="1:11" x14ac:dyDescent="0.25">
      <c r="A28" s="14" t="s">
        <v>28</v>
      </c>
      <c r="B28" s="3"/>
      <c r="C28" s="3"/>
      <c r="D28" s="3"/>
      <c r="E28" s="3"/>
      <c r="F28" s="3"/>
      <c r="G28" s="93">
        <f>IFERROR(C28/B28,0)</f>
        <v>0</v>
      </c>
      <c r="H28" s="93">
        <f t="shared" ref="H28:I31" si="4">IFERROR(E28/D28,0)</f>
        <v>0</v>
      </c>
      <c r="I28" s="93">
        <f t="shared" si="4"/>
        <v>0</v>
      </c>
      <c r="J28" s="93">
        <f>IFERROR(F28/B28,0)</f>
        <v>0</v>
      </c>
      <c r="K28" s="6"/>
    </row>
    <row r="29" spans="1:11" x14ac:dyDescent="0.25">
      <c r="A29" s="14" t="s">
        <v>29</v>
      </c>
      <c r="B29" s="3"/>
      <c r="C29" s="3"/>
      <c r="D29" s="3"/>
      <c r="E29" s="3"/>
      <c r="F29" s="3"/>
      <c r="G29" s="93">
        <f>IFERROR(C29/B29,0)</f>
        <v>0</v>
      </c>
      <c r="H29" s="93">
        <f t="shared" si="4"/>
        <v>0</v>
      </c>
      <c r="I29" s="93">
        <f t="shared" si="4"/>
        <v>0</v>
      </c>
      <c r="J29" s="93">
        <f>IFERROR(F29/B29,0)</f>
        <v>0</v>
      </c>
      <c r="K29" s="6"/>
    </row>
    <row r="30" spans="1:11" ht="31.5" x14ac:dyDescent="0.25">
      <c r="A30" s="21" t="s">
        <v>30</v>
      </c>
      <c r="B30" s="2"/>
      <c r="C30" s="2"/>
      <c r="D30" s="2"/>
      <c r="E30" s="2"/>
      <c r="F30" s="2"/>
      <c r="G30" s="93">
        <f>IFERROR(C30/B30,0)</f>
        <v>0</v>
      </c>
      <c r="H30" s="93">
        <f t="shared" si="4"/>
        <v>0</v>
      </c>
      <c r="I30" s="93">
        <f t="shared" si="4"/>
        <v>0</v>
      </c>
      <c r="J30" s="93">
        <f>IFERROR(F30/B30,0)</f>
        <v>0</v>
      </c>
    </row>
    <row r="31" spans="1:11" x14ac:dyDescent="0.25">
      <c r="A31" s="91" t="s">
        <v>39</v>
      </c>
      <c r="B31" s="40">
        <f>SUM(B4:B30)</f>
        <v>800</v>
      </c>
      <c r="C31" s="40">
        <f>SUM(C4:C30)</f>
        <v>439</v>
      </c>
      <c r="D31" s="40">
        <f>SUM(D4:D30)</f>
        <v>419</v>
      </c>
      <c r="E31" s="40">
        <f>SUM(E4:E30)</f>
        <v>418</v>
      </c>
      <c r="F31" s="40">
        <f>SUM(F4:F30)</f>
        <v>362</v>
      </c>
      <c r="G31" s="93">
        <f>IFERROR(C31/B31,0)</f>
        <v>0.54874999999999996</v>
      </c>
      <c r="H31" s="93">
        <f t="shared" si="4"/>
        <v>0.99761336515513122</v>
      </c>
      <c r="I31" s="93">
        <f t="shared" si="4"/>
        <v>0.86602870813397126</v>
      </c>
      <c r="J31" s="93">
        <f>IFERROR(F31/B31,0)</f>
        <v>0.45250000000000001</v>
      </c>
    </row>
    <row r="32" spans="1:11" x14ac:dyDescent="0.25">
      <c r="A32" s="8"/>
      <c r="B32" s="6"/>
      <c r="C32" s="6"/>
      <c r="D32" s="6"/>
      <c r="E32" s="6"/>
      <c r="F32" s="6"/>
      <c r="G32" s="6"/>
      <c r="H32" s="6"/>
      <c r="J32" s="6"/>
    </row>
    <row r="33" spans="1:10" ht="16.5" thickBot="1" x14ac:dyDescent="0.3">
      <c r="A33" s="228" t="s">
        <v>38</v>
      </c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ht="32.25" thickBot="1" x14ac:dyDescent="0.3">
      <c r="A34" s="54" t="s">
        <v>52</v>
      </c>
      <c r="B34" s="55" t="s">
        <v>43</v>
      </c>
      <c r="C34" s="55" t="s">
        <v>44</v>
      </c>
      <c r="D34" s="56" t="s">
        <v>45</v>
      </c>
      <c r="E34" s="56" t="s">
        <v>46</v>
      </c>
      <c r="F34" s="56" t="s">
        <v>47</v>
      </c>
      <c r="G34" s="71" t="s">
        <v>48</v>
      </c>
      <c r="H34" s="71" t="s">
        <v>49</v>
      </c>
      <c r="I34" s="71" t="s">
        <v>50</v>
      </c>
      <c r="J34" s="72" t="s">
        <v>51</v>
      </c>
    </row>
    <row r="35" spans="1:10" ht="31.5" x14ac:dyDescent="0.25">
      <c r="A35" s="52" t="s">
        <v>4</v>
      </c>
      <c r="B35" s="53"/>
      <c r="C35" s="53"/>
      <c r="D35" s="53"/>
      <c r="E35" s="53"/>
      <c r="F35" s="53"/>
      <c r="G35" s="92">
        <f>IFERROR(C35/B35,0)</f>
        <v>0</v>
      </c>
      <c r="H35" s="92">
        <f>IFERROR(E35/D35,0)</f>
        <v>0</v>
      </c>
      <c r="I35" s="92">
        <f>IFERROR(F35/E35,0)</f>
        <v>0</v>
      </c>
      <c r="J35" s="92">
        <f>IFERROR(F35/B35,0)</f>
        <v>0</v>
      </c>
    </row>
    <row r="36" spans="1:10" x14ac:dyDescent="0.25">
      <c r="A36" s="14" t="s">
        <v>5</v>
      </c>
      <c r="B36" s="3"/>
      <c r="C36" s="3"/>
      <c r="D36" s="3"/>
      <c r="E36" s="3"/>
      <c r="F36" s="3"/>
      <c r="G36" s="93">
        <f t="shared" ref="G36:G47" si="5">IFERROR(C36/B36,0)</f>
        <v>0</v>
      </c>
      <c r="H36" s="93">
        <f t="shared" ref="H36:H47" si="6">IFERROR(E36/D36,0)</f>
        <v>0</v>
      </c>
      <c r="I36" s="93">
        <f t="shared" ref="I36:I47" si="7">IFERROR(F36/E36,0)</f>
        <v>0</v>
      </c>
      <c r="J36" s="93">
        <f t="shared" ref="J36:J47" si="8">IFERROR(F36/B36,0)</f>
        <v>0</v>
      </c>
    </row>
    <row r="37" spans="1:10" x14ac:dyDescent="0.25">
      <c r="A37" s="14" t="s">
        <v>6</v>
      </c>
      <c r="B37" s="3"/>
      <c r="C37" s="3"/>
      <c r="D37" s="3"/>
      <c r="E37" s="3"/>
      <c r="F37" s="3"/>
      <c r="G37" s="93">
        <f t="shared" si="5"/>
        <v>0</v>
      </c>
      <c r="H37" s="93">
        <f t="shared" si="6"/>
        <v>0</v>
      </c>
      <c r="I37" s="93">
        <f t="shared" si="7"/>
        <v>0</v>
      </c>
      <c r="J37" s="93">
        <f t="shared" si="8"/>
        <v>0</v>
      </c>
    </row>
    <row r="38" spans="1:10" ht="31.5" x14ac:dyDescent="0.25">
      <c r="A38" s="14" t="s">
        <v>7</v>
      </c>
      <c r="B38" s="3"/>
      <c r="C38" s="3"/>
      <c r="D38" s="3"/>
      <c r="E38" s="3"/>
      <c r="F38" s="3"/>
      <c r="G38" s="93">
        <f t="shared" si="5"/>
        <v>0</v>
      </c>
      <c r="H38" s="93">
        <f t="shared" si="6"/>
        <v>0</v>
      </c>
      <c r="I38" s="93">
        <f t="shared" si="7"/>
        <v>0</v>
      </c>
      <c r="J38" s="93">
        <f t="shared" si="8"/>
        <v>0</v>
      </c>
    </row>
    <row r="39" spans="1:10" x14ac:dyDescent="0.25">
      <c r="A39" s="14" t="s">
        <v>8</v>
      </c>
      <c r="B39" s="3"/>
      <c r="C39" s="3"/>
      <c r="D39" s="3"/>
      <c r="E39" s="3"/>
      <c r="F39" s="3"/>
      <c r="G39" s="93">
        <f t="shared" si="5"/>
        <v>0</v>
      </c>
      <c r="H39" s="93">
        <f t="shared" si="6"/>
        <v>0</v>
      </c>
      <c r="I39" s="93">
        <f t="shared" si="7"/>
        <v>0</v>
      </c>
      <c r="J39" s="93">
        <f t="shared" si="8"/>
        <v>0</v>
      </c>
    </row>
    <row r="40" spans="1:10" x14ac:dyDescent="0.25">
      <c r="A40" s="14" t="s">
        <v>9</v>
      </c>
      <c r="B40" s="3">
        <v>200</v>
      </c>
      <c r="C40" s="3">
        <v>333</v>
      </c>
      <c r="D40" s="3">
        <v>306</v>
      </c>
      <c r="E40" s="3">
        <v>306</v>
      </c>
      <c r="F40" s="3">
        <v>231</v>
      </c>
      <c r="G40" s="93">
        <f t="shared" si="5"/>
        <v>1.665</v>
      </c>
      <c r="H40" s="93">
        <f t="shared" si="6"/>
        <v>1</v>
      </c>
      <c r="I40" s="93">
        <f t="shared" si="7"/>
        <v>0.75490196078431371</v>
      </c>
      <c r="J40" s="93">
        <f t="shared" si="8"/>
        <v>1.155</v>
      </c>
    </row>
    <row r="41" spans="1:10" x14ac:dyDescent="0.25">
      <c r="A41" s="14" t="s">
        <v>10</v>
      </c>
      <c r="B41" s="3"/>
      <c r="C41" s="3"/>
      <c r="D41" s="3"/>
      <c r="E41" s="3"/>
      <c r="F41" s="3"/>
      <c r="G41" s="93">
        <f t="shared" si="5"/>
        <v>0</v>
      </c>
      <c r="H41" s="93">
        <f t="shared" si="6"/>
        <v>0</v>
      </c>
      <c r="I41" s="93">
        <f t="shared" si="7"/>
        <v>0</v>
      </c>
      <c r="J41" s="93">
        <f t="shared" si="8"/>
        <v>0</v>
      </c>
    </row>
    <row r="42" spans="1:10" x14ac:dyDescent="0.25">
      <c r="A42" s="14" t="s">
        <v>11</v>
      </c>
      <c r="B42" s="3"/>
      <c r="C42" s="3"/>
      <c r="D42" s="3"/>
      <c r="E42" s="3"/>
      <c r="F42" s="3"/>
      <c r="G42" s="93">
        <f t="shared" si="5"/>
        <v>0</v>
      </c>
      <c r="H42" s="93">
        <f t="shared" si="6"/>
        <v>0</v>
      </c>
      <c r="I42" s="93">
        <f t="shared" si="7"/>
        <v>0</v>
      </c>
      <c r="J42" s="93">
        <f t="shared" si="8"/>
        <v>0</v>
      </c>
    </row>
    <row r="43" spans="1:10" x14ac:dyDescent="0.25">
      <c r="A43" s="14" t="s">
        <v>12</v>
      </c>
      <c r="B43" s="2"/>
      <c r="C43" s="2"/>
      <c r="D43" s="2"/>
      <c r="E43" s="2"/>
      <c r="F43" s="2"/>
      <c r="G43" s="93">
        <f t="shared" si="5"/>
        <v>0</v>
      </c>
      <c r="H43" s="93">
        <f t="shared" si="6"/>
        <v>0</v>
      </c>
      <c r="I43" s="93">
        <f t="shared" si="7"/>
        <v>0</v>
      </c>
      <c r="J43" s="93">
        <f t="shared" si="8"/>
        <v>0</v>
      </c>
    </row>
    <row r="44" spans="1:10" ht="31.5" x14ac:dyDescent="0.25">
      <c r="A44" s="14" t="s">
        <v>13</v>
      </c>
      <c r="B44" s="21"/>
      <c r="C44" s="21"/>
      <c r="D44" s="2"/>
      <c r="E44" s="2"/>
      <c r="F44" s="2"/>
      <c r="G44" s="93">
        <f t="shared" si="5"/>
        <v>0</v>
      </c>
      <c r="H44" s="93">
        <f t="shared" si="6"/>
        <v>0</v>
      </c>
      <c r="I44" s="93">
        <f t="shared" si="7"/>
        <v>0</v>
      </c>
      <c r="J44" s="93">
        <f t="shared" si="8"/>
        <v>0</v>
      </c>
    </row>
    <row r="45" spans="1:10" x14ac:dyDescent="0.25">
      <c r="A45" s="14" t="s">
        <v>14</v>
      </c>
      <c r="B45" s="3"/>
      <c r="C45" s="3"/>
      <c r="D45" s="3"/>
      <c r="E45" s="3"/>
      <c r="F45" s="3"/>
      <c r="G45" s="93">
        <f t="shared" si="5"/>
        <v>0</v>
      </c>
      <c r="H45" s="93">
        <f t="shared" si="6"/>
        <v>0</v>
      </c>
      <c r="I45" s="93">
        <f t="shared" si="7"/>
        <v>0</v>
      </c>
      <c r="J45" s="93">
        <f t="shared" si="8"/>
        <v>0</v>
      </c>
    </row>
    <row r="46" spans="1:10" ht="47.25" x14ac:dyDescent="0.25">
      <c r="A46" s="14" t="s">
        <v>15</v>
      </c>
      <c r="B46" s="3">
        <v>480</v>
      </c>
      <c r="C46" s="3">
        <v>52</v>
      </c>
      <c r="D46" s="3">
        <v>38</v>
      </c>
      <c r="E46" s="3">
        <v>34</v>
      </c>
      <c r="F46" s="3">
        <v>30</v>
      </c>
      <c r="G46" s="93">
        <f t="shared" si="5"/>
        <v>0.10833333333333334</v>
      </c>
      <c r="H46" s="93">
        <f t="shared" si="6"/>
        <v>0.89473684210526316</v>
      </c>
      <c r="I46" s="93">
        <f t="shared" si="7"/>
        <v>0.88235294117647056</v>
      </c>
      <c r="J46" s="93">
        <f t="shared" si="8"/>
        <v>6.25E-2</v>
      </c>
    </row>
    <row r="47" spans="1:10" x14ac:dyDescent="0.25">
      <c r="A47" s="14" t="s">
        <v>16</v>
      </c>
      <c r="B47" s="3"/>
      <c r="C47" s="3"/>
      <c r="D47" s="3"/>
      <c r="E47" s="3"/>
      <c r="F47" s="3"/>
      <c r="G47" s="93">
        <f t="shared" si="5"/>
        <v>0</v>
      </c>
      <c r="H47" s="93">
        <f t="shared" si="6"/>
        <v>0</v>
      </c>
      <c r="I47" s="93">
        <f t="shared" si="7"/>
        <v>0</v>
      </c>
      <c r="J47" s="93">
        <f t="shared" si="8"/>
        <v>0</v>
      </c>
    </row>
    <row r="48" spans="1:10" x14ac:dyDescent="0.25">
      <c r="A48" s="14" t="s">
        <v>17</v>
      </c>
      <c r="B48" s="3"/>
      <c r="C48" s="3"/>
      <c r="D48" s="3"/>
      <c r="E48" s="3"/>
      <c r="F48" s="3"/>
      <c r="G48" s="93">
        <f t="shared" ref="G48:G60" si="9">IFERROR(C48/B48,0)</f>
        <v>0</v>
      </c>
      <c r="H48" s="93">
        <f t="shared" ref="H48:H60" si="10">IFERROR(E48/D48,0)</f>
        <v>0</v>
      </c>
      <c r="I48" s="93">
        <f t="shared" ref="I48:I60" si="11">IFERROR(F48/E48,0)</f>
        <v>0</v>
      </c>
      <c r="J48" s="93">
        <f t="shared" ref="J48:J60" si="12">IFERROR(F48/B48,0)</f>
        <v>0</v>
      </c>
    </row>
    <row r="49" spans="1:10" x14ac:dyDescent="0.25">
      <c r="A49" s="14" t="s">
        <v>18</v>
      </c>
      <c r="B49" s="3"/>
      <c r="C49" s="3"/>
      <c r="D49" s="3"/>
      <c r="E49" s="3"/>
      <c r="F49" s="3"/>
      <c r="G49" s="93">
        <f t="shared" si="9"/>
        <v>0</v>
      </c>
      <c r="H49" s="93">
        <f t="shared" si="10"/>
        <v>0</v>
      </c>
      <c r="I49" s="93">
        <f t="shared" si="11"/>
        <v>0</v>
      </c>
      <c r="J49" s="93">
        <f t="shared" si="12"/>
        <v>0</v>
      </c>
    </row>
    <row r="50" spans="1:10" x14ac:dyDescent="0.25">
      <c r="A50" s="14" t="s">
        <v>19</v>
      </c>
      <c r="B50" s="3"/>
      <c r="C50" s="3"/>
      <c r="D50" s="3"/>
      <c r="E50" s="3"/>
      <c r="F50" s="3"/>
      <c r="G50" s="93">
        <f t="shared" si="9"/>
        <v>0</v>
      </c>
      <c r="H50" s="93">
        <f t="shared" si="10"/>
        <v>0</v>
      </c>
      <c r="I50" s="93">
        <f t="shared" si="11"/>
        <v>0</v>
      </c>
      <c r="J50" s="93">
        <f t="shared" si="12"/>
        <v>0</v>
      </c>
    </row>
    <row r="51" spans="1:10" x14ac:dyDescent="0.25">
      <c r="A51" s="14" t="s">
        <v>20</v>
      </c>
      <c r="B51" s="3"/>
      <c r="C51" s="3"/>
      <c r="D51" s="3"/>
      <c r="E51" s="3"/>
      <c r="F51" s="3"/>
      <c r="G51" s="93">
        <f t="shared" si="9"/>
        <v>0</v>
      </c>
      <c r="H51" s="93">
        <f t="shared" si="10"/>
        <v>0</v>
      </c>
      <c r="I51" s="93">
        <f t="shared" si="11"/>
        <v>0</v>
      </c>
      <c r="J51" s="93">
        <f t="shared" si="12"/>
        <v>0</v>
      </c>
    </row>
    <row r="52" spans="1:10" x14ac:dyDescent="0.25">
      <c r="A52" s="14" t="s">
        <v>21</v>
      </c>
      <c r="B52" s="3"/>
      <c r="C52" s="3"/>
      <c r="D52" s="3"/>
      <c r="E52" s="3"/>
      <c r="F52" s="3"/>
      <c r="G52" s="93">
        <f t="shared" si="9"/>
        <v>0</v>
      </c>
      <c r="H52" s="93">
        <f t="shared" si="10"/>
        <v>0</v>
      </c>
      <c r="I52" s="93">
        <f t="shared" si="11"/>
        <v>0</v>
      </c>
      <c r="J52" s="93">
        <f t="shared" si="12"/>
        <v>0</v>
      </c>
    </row>
    <row r="53" spans="1:10" x14ac:dyDescent="0.25">
      <c r="A53" s="14" t="s">
        <v>22</v>
      </c>
      <c r="B53" s="3"/>
      <c r="C53" s="3"/>
      <c r="D53" s="3"/>
      <c r="E53" s="3"/>
      <c r="F53" s="3"/>
      <c r="G53" s="93">
        <f t="shared" si="9"/>
        <v>0</v>
      </c>
      <c r="H53" s="93">
        <f t="shared" si="10"/>
        <v>0</v>
      </c>
      <c r="I53" s="93">
        <f t="shared" si="11"/>
        <v>0</v>
      </c>
      <c r="J53" s="93">
        <f t="shared" si="12"/>
        <v>0</v>
      </c>
    </row>
    <row r="54" spans="1:10" x14ac:dyDescent="0.25">
      <c r="A54" s="14" t="s">
        <v>23</v>
      </c>
      <c r="B54" s="3">
        <v>80</v>
      </c>
      <c r="C54" s="3">
        <v>133</v>
      </c>
      <c r="D54" s="3">
        <v>125</v>
      </c>
      <c r="E54" s="3">
        <v>90</v>
      </c>
      <c r="F54" s="3">
        <v>87</v>
      </c>
      <c r="G54" s="93">
        <f t="shared" si="9"/>
        <v>1.6625000000000001</v>
      </c>
      <c r="H54" s="93">
        <f t="shared" si="10"/>
        <v>0.72</v>
      </c>
      <c r="I54" s="93">
        <f t="shared" si="11"/>
        <v>0.96666666666666667</v>
      </c>
      <c r="J54" s="93">
        <f t="shared" si="12"/>
        <v>1.0874999999999999</v>
      </c>
    </row>
    <row r="55" spans="1:10" x14ac:dyDescent="0.25">
      <c r="A55" s="14" t="s">
        <v>24</v>
      </c>
      <c r="B55" s="3"/>
      <c r="C55" s="3"/>
      <c r="D55" s="3"/>
      <c r="E55" s="3"/>
      <c r="F55" s="3"/>
      <c r="G55" s="93">
        <f t="shared" si="9"/>
        <v>0</v>
      </c>
      <c r="H55" s="93">
        <f t="shared" si="10"/>
        <v>0</v>
      </c>
      <c r="I55" s="93">
        <f t="shared" si="11"/>
        <v>0</v>
      </c>
      <c r="J55" s="93">
        <f t="shared" si="12"/>
        <v>0</v>
      </c>
    </row>
    <row r="56" spans="1:10" x14ac:dyDescent="0.25">
      <c r="A56" s="14" t="s">
        <v>25</v>
      </c>
      <c r="B56" s="3"/>
      <c r="C56" s="3"/>
      <c r="D56" s="3"/>
      <c r="E56" s="3"/>
      <c r="F56" s="3"/>
      <c r="G56" s="93">
        <f t="shared" si="9"/>
        <v>0</v>
      </c>
      <c r="H56" s="93">
        <f t="shared" si="10"/>
        <v>0</v>
      </c>
      <c r="I56" s="93">
        <f t="shared" si="11"/>
        <v>0</v>
      </c>
      <c r="J56" s="93">
        <f t="shared" si="12"/>
        <v>0</v>
      </c>
    </row>
    <row r="57" spans="1:10" x14ac:dyDescent="0.25">
      <c r="A57" s="14" t="s">
        <v>26</v>
      </c>
      <c r="B57" s="3"/>
      <c r="C57" s="3"/>
      <c r="D57" s="3"/>
      <c r="E57" s="3"/>
      <c r="F57" s="3"/>
      <c r="G57" s="93">
        <f t="shared" si="9"/>
        <v>0</v>
      </c>
      <c r="H57" s="93">
        <f t="shared" si="10"/>
        <v>0</v>
      </c>
      <c r="I57" s="93">
        <f t="shared" si="11"/>
        <v>0</v>
      </c>
      <c r="J57" s="93">
        <f t="shared" si="12"/>
        <v>0</v>
      </c>
    </row>
    <row r="58" spans="1:10" x14ac:dyDescent="0.25">
      <c r="A58" s="14" t="s">
        <v>27</v>
      </c>
      <c r="B58" s="3"/>
      <c r="C58" s="3"/>
      <c r="D58" s="3"/>
      <c r="E58" s="3"/>
      <c r="F58" s="3"/>
      <c r="G58" s="93">
        <f t="shared" si="9"/>
        <v>0</v>
      </c>
      <c r="H58" s="93">
        <f t="shared" si="10"/>
        <v>0</v>
      </c>
      <c r="I58" s="93">
        <f t="shared" si="11"/>
        <v>0</v>
      </c>
      <c r="J58" s="93">
        <f t="shared" si="12"/>
        <v>0</v>
      </c>
    </row>
    <row r="59" spans="1:10" x14ac:dyDescent="0.25">
      <c r="A59" s="14" t="s">
        <v>28</v>
      </c>
      <c r="B59" s="3"/>
      <c r="C59" s="3"/>
      <c r="D59" s="3"/>
      <c r="E59" s="3"/>
      <c r="F59" s="3"/>
      <c r="G59" s="93">
        <f t="shared" si="9"/>
        <v>0</v>
      </c>
      <c r="H59" s="93">
        <f t="shared" si="10"/>
        <v>0</v>
      </c>
      <c r="I59" s="93">
        <f t="shared" si="11"/>
        <v>0</v>
      </c>
      <c r="J59" s="93">
        <f t="shared" si="12"/>
        <v>0</v>
      </c>
    </row>
    <row r="60" spans="1:10" x14ac:dyDescent="0.25">
      <c r="A60" s="14" t="s">
        <v>29</v>
      </c>
      <c r="B60" s="3"/>
      <c r="C60" s="3"/>
      <c r="D60" s="3"/>
      <c r="E60" s="3"/>
      <c r="F60" s="3"/>
      <c r="G60" s="93">
        <f t="shared" si="9"/>
        <v>0</v>
      </c>
      <c r="H60" s="93">
        <f t="shared" si="10"/>
        <v>0</v>
      </c>
      <c r="I60" s="93">
        <f t="shared" si="11"/>
        <v>0</v>
      </c>
      <c r="J60" s="93">
        <f t="shared" si="12"/>
        <v>0</v>
      </c>
    </row>
    <row r="61" spans="1:10" ht="31.5" x14ac:dyDescent="0.25">
      <c r="A61" s="21" t="s">
        <v>30</v>
      </c>
      <c r="B61" s="2"/>
      <c r="C61" s="2"/>
      <c r="D61" s="2"/>
      <c r="E61" s="2"/>
      <c r="F61" s="2"/>
      <c r="G61" s="93">
        <f>IFERROR(C61/B61,0)</f>
        <v>0</v>
      </c>
      <c r="H61" s="93">
        <f>IFERROR(E61/D61,0)</f>
        <v>0</v>
      </c>
      <c r="I61" s="93">
        <f>IFERROR(F61/E61,0)</f>
        <v>0</v>
      </c>
      <c r="J61" s="93">
        <f>IFERROR(F61/B61,0)</f>
        <v>0</v>
      </c>
    </row>
    <row r="62" spans="1:10" x14ac:dyDescent="0.25">
      <c r="A62" s="91" t="s">
        <v>39</v>
      </c>
      <c r="B62" s="40">
        <f>SUM(B35:B61)</f>
        <v>760</v>
      </c>
      <c r="C62" s="40">
        <f>SUM(C35:C61)</f>
        <v>518</v>
      </c>
      <c r="D62" s="40">
        <f>SUM(D35:D61)</f>
        <v>469</v>
      </c>
      <c r="E62" s="40">
        <f>SUM(E35:E61)</f>
        <v>430</v>
      </c>
      <c r="F62" s="40">
        <f>SUM(F35:F61)</f>
        <v>348</v>
      </c>
      <c r="G62" s="93">
        <f>IFERROR(C62/B62,0)</f>
        <v>0.68157894736842106</v>
      </c>
      <c r="H62" s="93">
        <f>IFERROR(E62/D62,0)</f>
        <v>0.91684434968017059</v>
      </c>
      <c r="I62" s="93">
        <f>IFERROR(F62/E62,0)</f>
        <v>0.80930232558139537</v>
      </c>
      <c r="J62" s="93">
        <f>IFERROR(F62/B62,0)</f>
        <v>0.45789473684210524</v>
      </c>
    </row>
    <row r="63" spans="1:10" x14ac:dyDescent="0.25">
      <c r="J63" s="6"/>
    </row>
    <row r="64" spans="1:10" ht="16.5" thickBot="1" x14ac:dyDescent="0.3">
      <c r="A64" s="231" t="s">
        <v>76</v>
      </c>
      <c r="B64" s="232"/>
      <c r="C64" s="232"/>
      <c r="D64" s="232"/>
      <c r="E64" s="233"/>
    </row>
    <row r="65" spans="1:9" ht="63.75" thickBot="1" x14ac:dyDescent="0.3">
      <c r="A65" s="66" t="s">
        <v>52</v>
      </c>
      <c r="B65" s="67" t="s">
        <v>44</v>
      </c>
      <c r="C65" s="68" t="s">
        <v>45</v>
      </c>
      <c r="D65" s="68" t="s">
        <v>46</v>
      </c>
      <c r="E65" s="68" t="s">
        <v>47</v>
      </c>
      <c r="F65" s="69" t="s">
        <v>87</v>
      </c>
      <c r="G65" s="69" t="s">
        <v>88</v>
      </c>
      <c r="H65" s="69" t="s">
        <v>89</v>
      </c>
      <c r="I65" s="70" t="s">
        <v>90</v>
      </c>
    </row>
    <row r="66" spans="1:9" ht="31.5" x14ac:dyDescent="0.25">
      <c r="A66" s="52" t="s">
        <v>4</v>
      </c>
      <c r="B66" s="53"/>
      <c r="C66" s="53"/>
      <c r="D66" s="53"/>
      <c r="E66" s="53"/>
      <c r="F66" s="94">
        <f>+IFERROR(B66/(C4+C35),0)*100</f>
        <v>0</v>
      </c>
      <c r="G66" s="94">
        <f>+IFERROR(C66/(D4+D35),0)*100</f>
        <v>0</v>
      </c>
      <c r="H66" s="94">
        <f>+IFERROR(D66/(E4+E35),0)*100</f>
        <v>0</v>
      </c>
      <c r="I66" s="94">
        <f>+IFERROR(E66/(F4+F35),0)*100</f>
        <v>0</v>
      </c>
    </row>
    <row r="67" spans="1:9" x14ac:dyDescent="0.25">
      <c r="A67" s="14" t="s">
        <v>5</v>
      </c>
      <c r="B67" s="3"/>
      <c r="C67" s="3"/>
      <c r="D67" s="3"/>
      <c r="E67" s="3"/>
      <c r="F67" s="95">
        <f t="shared" ref="F67:F76" si="13">+IFERROR(B67/(C5+C36),0)*100</f>
        <v>0</v>
      </c>
      <c r="G67" s="95">
        <f t="shared" ref="G67:G76" si="14">+IFERROR(C67/(D5+D36),0)*100</f>
        <v>0</v>
      </c>
      <c r="H67" s="95">
        <f t="shared" ref="H67:H77" si="15">+IFERROR(D67/(E5+E36),0)*100</f>
        <v>0</v>
      </c>
      <c r="I67" s="95">
        <f t="shared" ref="I67:I77" si="16">+IFERROR(E67/(F5+F36),0)*100</f>
        <v>0</v>
      </c>
    </row>
    <row r="68" spans="1:9" x14ac:dyDescent="0.25">
      <c r="A68" s="14" t="s">
        <v>6</v>
      </c>
      <c r="B68" s="3"/>
      <c r="C68" s="3"/>
      <c r="D68" s="3"/>
      <c r="E68" s="3"/>
      <c r="F68" s="95">
        <f t="shared" si="13"/>
        <v>0</v>
      </c>
      <c r="G68" s="95">
        <f t="shared" si="14"/>
        <v>0</v>
      </c>
      <c r="H68" s="95">
        <f t="shared" si="15"/>
        <v>0</v>
      </c>
      <c r="I68" s="95">
        <f t="shared" si="16"/>
        <v>0</v>
      </c>
    </row>
    <row r="69" spans="1:9" ht="31.5" x14ac:dyDescent="0.25">
      <c r="A69" s="14" t="s">
        <v>7</v>
      </c>
      <c r="B69" s="3"/>
      <c r="C69" s="3"/>
      <c r="D69" s="3"/>
      <c r="E69" s="3"/>
      <c r="F69" s="95">
        <f t="shared" si="13"/>
        <v>0</v>
      </c>
      <c r="G69" s="95">
        <f t="shared" si="14"/>
        <v>0</v>
      </c>
      <c r="H69" s="95">
        <f t="shared" si="15"/>
        <v>0</v>
      </c>
      <c r="I69" s="95">
        <f t="shared" si="16"/>
        <v>0</v>
      </c>
    </row>
    <row r="70" spans="1:9" x14ac:dyDescent="0.25">
      <c r="A70" s="14" t="s">
        <v>8</v>
      </c>
      <c r="B70" s="3"/>
      <c r="C70" s="3"/>
      <c r="D70" s="3"/>
      <c r="E70" s="3"/>
      <c r="F70" s="95">
        <f t="shared" si="13"/>
        <v>0</v>
      </c>
      <c r="G70" s="95">
        <f t="shared" si="14"/>
        <v>0</v>
      </c>
      <c r="H70" s="95">
        <f t="shared" si="15"/>
        <v>0</v>
      </c>
      <c r="I70" s="95">
        <f t="shared" si="16"/>
        <v>0</v>
      </c>
    </row>
    <row r="71" spans="1:9" x14ac:dyDescent="0.25">
      <c r="A71" s="14" t="s">
        <v>9</v>
      </c>
      <c r="B71" s="3">
        <v>508</v>
      </c>
      <c r="C71" s="3">
        <v>486</v>
      </c>
      <c r="D71" s="3">
        <v>486</v>
      </c>
      <c r="E71" s="3">
        <v>418</v>
      </c>
      <c r="F71" s="95">
        <f t="shared" si="13"/>
        <v>79.375</v>
      </c>
      <c r="G71" s="95">
        <f t="shared" si="14"/>
        <v>81.27090301003345</v>
      </c>
      <c r="H71" s="95">
        <f t="shared" si="15"/>
        <v>81.4070351758794</v>
      </c>
      <c r="I71" s="95">
        <f t="shared" si="16"/>
        <v>88.372093023255815</v>
      </c>
    </row>
    <row r="72" spans="1:9" x14ac:dyDescent="0.25">
      <c r="A72" s="14" t="s">
        <v>10</v>
      </c>
      <c r="B72" s="3"/>
      <c r="C72" s="3"/>
      <c r="D72" s="3"/>
      <c r="E72" s="3"/>
      <c r="F72" s="95">
        <f t="shared" si="13"/>
        <v>0</v>
      </c>
      <c r="G72" s="95">
        <f t="shared" si="14"/>
        <v>0</v>
      </c>
      <c r="H72" s="95">
        <f t="shared" si="15"/>
        <v>0</v>
      </c>
      <c r="I72" s="95">
        <f t="shared" si="16"/>
        <v>0</v>
      </c>
    </row>
    <row r="73" spans="1:9" x14ac:dyDescent="0.25">
      <c r="A73" s="14" t="s">
        <v>11</v>
      </c>
      <c r="B73" s="2"/>
      <c r="C73" s="2"/>
      <c r="D73" s="2"/>
      <c r="E73" s="2"/>
      <c r="F73" s="95">
        <f t="shared" si="13"/>
        <v>0</v>
      </c>
      <c r="G73" s="95">
        <f t="shared" si="14"/>
        <v>0</v>
      </c>
      <c r="H73" s="95">
        <f t="shared" si="15"/>
        <v>0</v>
      </c>
      <c r="I73" s="95">
        <f t="shared" si="16"/>
        <v>0</v>
      </c>
    </row>
    <row r="74" spans="1:9" x14ac:dyDescent="0.25">
      <c r="A74" s="14" t="s">
        <v>12</v>
      </c>
      <c r="B74" s="21"/>
      <c r="C74" s="2"/>
      <c r="D74" s="2"/>
      <c r="E74" s="2"/>
      <c r="F74" s="95">
        <f t="shared" si="13"/>
        <v>0</v>
      </c>
      <c r="G74" s="95">
        <f t="shared" si="14"/>
        <v>0</v>
      </c>
      <c r="H74" s="95">
        <f t="shared" si="15"/>
        <v>0</v>
      </c>
      <c r="I74" s="95">
        <f t="shared" si="16"/>
        <v>0</v>
      </c>
    </row>
    <row r="75" spans="1:9" ht="31.5" x14ac:dyDescent="0.25">
      <c r="A75" s="14" t="s">
        <v>13</v>
      </c>
      <c r="B75" s="3"/>
      <c r="C75" s="3"/>
      <c r="D75" s="3"/>
      <c r="E75" s="3"/>
      <c r="F75" s="95">
        <f t="shared" si="13"/>
        <v>0</v>
      </c>
      <c r="G75" s="95">
        <f t="shared" si="14"/>
        <v>0</v>
      </c>
      <c r="H75" s="95">
        <f t="shared" si="15"/>
        <v>0</v>
      </c>
      <c r="I75" s="95">
        <f t="shared" si="16"/>
        <v>0</v>
      </c>
    </row>
    <row r="76" spans="1:9" x14ac:dyDescent="0.25">
      <c r="A76" s="14" t="s">
        <v>14</v>
      </c>
      <c r="B76" s="3"/>
      <c r="C76" s="3"/>
      <c r="D76" s="3"/>
      <c r="E76" s="3"/>
      <c r="F76" s="95">
        <f t="shared" si="13"/>
        <v>0</v>
      </c>
      <c r="G76" s="95">
        <f t="shared" si="14"/>
        <v>0</v>
      </c>
      <c r="H76" s="95">
        <f t="shared" si="15"/>
        <v>0</v>
      </c>
      <c r="I76" s="95">
        <f t="shared" si="16"/>
        <v>0</v>
      </c>
    </row>
    <row r="77" spans="1:9" ht="47.25" x14ac:dyDescent="0.25">
      <c r="A77" s="14" t="s">
        <v>15</v>
      </c>
      <c r="B77" s="3">
        <v>134</v>
      </c>
      <c r="C77" s="3">
        <v>119</v>
      </c>
      <c r="D77" s="3">
        <v>119</v>
      </c>
      <c r="E77" s="3">
        <v>116</v>
      </c>
      <c r="F77" s="95">
        <f t="shared" ref="F77:G87" si="17">+IFERROR(B77/(C15+C46),0)*100</f>
        <v>87.58169934640523</v>
      </c>
      <c r="G77" s="95">
        <f t="shared" si="17"/>
        <v>88.805970149253739</v>
      </c>
      <c r="H77" s="95">
        <f t="shared" si="15"/>
        <v>91.538461538461533</v>
      </c>
      <c r="I77" s="95">
        <f t="shared" si="16"/>
        <v>93.548387096774192</v>
      </c>
    </row>
    <row r="78" spans="1:9" x14ac:dyDescent="0.25">
      <c r="A78" s="14" t="s">
        <v>16</v>
      </c>
      <c r="B78" s="3"/>
      <c r="C78" s="3"/>
      <c r="D78" s="3"/>
      <c r="E78" s="3"/>
      <c r="F78" s="95">
        <f t="shared" si="17"/>
        <v>0</v>
      </c>
      <c r="G78" s="95">
        <f t="shared" si="17"/>
        <v>0</v>
      </c>
      <c r="H78" s="95">
        <f t="shared" ref="H78:H93" si="18">+IFERROR(D78/(E16+E47),0)*100</f>
        <v>0</v>
      </c>
      <c r="I78" s="95">
        <f t="shared" ref="I78:I93" si="19">+IFERROR(E78/(F16+F47),0)*100</f>
        <v>0</v>
      </c>
    </row>
    <row r="79" spans="1:9" x14ac:dyDescent="0.25">
      <c r="A79" s="14" t="s">
        <v>17</v>
      </c>
      <c r="B79" s="3"/>
      <c r="C79" s="3"/>
      <c r="D79" s="3"/>
      <c r="E79" s="3"/>
      <c r="F79" s="95">
        <f t="shared" si="17"/>
        <v>0</v>
      </c>
      <c r="G79" s="95">
        <f t="shared" si="17"/>
        <v>0</v>
      </c>
      <c r="H79" s="95">
        <f t="shared" si="18"/>
        <v>0</v>
      </c>
      <c r="I79" s="95">
        <f t="shared" si="19"/>
        <v>0</v>
      </c>
    </row>
    <row r="80" spans="1:9" x14ac:dyDescent="0.25">
      <c r="A80" s="14" t="s">
        <v>18</v>
      </c>
      <c r="B80" s="3"/>
      <c r="C80" s="3"/>
      <c r="D80" s="3"/>
      <c r="E80" s="3"/>
      <c r="F80" s="95">
        <f t="shared" si="17"/>
        <v>0</v>
      </c>
      <c r="G80" s="95">
        <f t="shared" si="17"/>
        <v>0</v>
      </c>
      <c r="H80" s="95">
        <f t="shared" si="18"/>
        <v>0</v>
      </c>
      <c r="I80" s="95">
        <f t="shared" si="19"/>
        <v>0</v>
      </c>
    </row>
    <row r="81" spans="1:9" x14ac:dyDescent="0.25">
      <c r="A81" s="14" t="s">
        <v>19</v>
      </c>
      <c r="B81" s="3"/>
      <c r="C81" s="3"/>
      <c r="D81" s="3"/>
      <c r="E81" s="3"/>
      <c r="F81" s="95">
        <f t="shared" si="17"/>
        <v>0</v>
      </c>
      <c r="G81" s="95">
        <f t="shared" si="17"/>
        <v>0</v>
      </c>
      <c r="H81" s="95">
        <f t="shared" si="18"/>
        <v>0</v>
      </c>
      <c r="I81" s="95">
        <f t="shared" si="19"/>
        <v>0</v>
      </c>
    </row>
    <row r="82" spans="1:9" x14ac:dyDescent="0.25">
      <c r="A82" s="14" t="s">
        <v>20</v>
      </c>
      <c r="B82" s="3"/>
      <c r="C82" s="3"/>
      <c r="D82" s="3"/>
      <c r="E82" s="3"/>
      <c r="F82" s="95">
        <f t="shared" si="17"/>
        <v>0</v>
      </c>
      <c r="G82" s="95">
        <f t="shared" si="17"/>
        <v>0</v>
      </c>
      <c r="H82" s="95">
        <f t="shared" si="18"/>
        <v>0</v>
      </c>
      <c r="I82" s="95">
        <f t="shared" si="19"/>
        <v>0</v>
      </c>
    </row>
    <row r="83" spans="1:9" x14ac:dyDescent="0.25">
      <c r="A83" s="14" t="s">
        <v>21</v>
      </c>
      <c r="B83" s="3"/>
      <c r="C83" s="3"/>
      <c r="D83" s="3"/>
      <c r="E83" s="3"/>
      <c r="F83" s="95">
        <f t="shared" si="17"/>
        <v>0</v>
      </c>
      <c r="G83" s="95">
        <f t="shared" si="17"/>
        <v>0</v>
      </c>
      <c r="H83" s="95">
        <f t="shared" si="18"/>
        <v>0</v>
      </c>
      <c r="I83" s="95">
        <f t="shared" si="19"/>
        <v>0</v>
      </c>
    </row>
    <row r="84" spans="1:9" x14ac:dyDescent="0.25">
      <c r="A84" s="14" t="s">
        <v>22</v>
      </c>
      <c r="B84" s="3"/>
      <c r="C84" s="3"/>
      <c r="D84" s="3"/>
      <c r="E84" s="3"/>
      <c r="F84" s="95">
        <f t="shared" si="17"/>
        <v>0</v>
      </c>
      <c r="G84" s="95">
        <f t="shared" si="17"/>
        <v>0</v>
      </c>
      <c r="H84" s="95">
        <f t="shared" si="18"/>
        <v>0</v>
      </c>
      <c r="I84" s="95">
        <f t="shared" si="19"/>
        <v>0</v>
      </c>
    </row>
    <row r="85" spans="1:9" x14ac:dyDescent="0.25">
      <c r="A85" s="14" t="s">
        <v>23</v>
      </c>
      <c r="B85" s="3">
        <v>124</v>
      </c>
      <c r="C85" s="3">
        <v>121</v>
      </c>
      <c r="D85" s="3">
        <v>110</v>
      </c>
      <c r="E85" s="3">
        <v>106</v>
      </c>
      <c r="F85" s="95">
        <f t="shared" si="17"/>
        <v>75.609756097560975</v>
      </c>
      <c r="G85" s="95">
        <f t="shared" si="17"/>
        <v>77.564102564102569</v>
      </c>
      <c r="H85" s="95">
        <f t="shared" si="18"/>
        <v>90.909090909090907</v>
      </c>
      <c r="I85" s="95">
        <f t="shared" si="19"/>
        <v>93.805309734513273</v>
      </c>
    </row>
    <row r="86" spans="1:9" x14ac:dyDescent="0.25">
      <c r="A86" s="14" t="s">
        <v>24</v>
      </c>
      <c r="B86" s="3"/>
      <c r="C86" s="3"/>
      <c r="D86" s="3"/>
      <c r="E86" s="3"/>
      <c r="F86" s="95">
        <f t="shared" si="17"/>
        <v>0</v>
      </c>
      <c r="G86" s="95">
        <f t="shared" si="17"/>
        <v>0</v>
      </c>
      <c r="H86" s="95">
        <f t="shared" si="18"/>
        <v>0</v>
      </c>
      <c r="I86" s="95">
        <f t="shared" si="19"/>
        <v>0</v>
      </c>
    </row>
    <row r="87" spans="1:9" x14ac:dyDescent="0.25">
      <c r="A87" s="14" t="s">
        <v>25</v>
      </c>
      <c r="B87" s="3"/>
      <c r="C87" s="3"/>
      <c r="D87" s="3"/>
      <c r="E87" s="3"/>
      <c r="F87" s="95">
        <f t="shared" si="17"/>
        <v>0</v>
      </c>
      <c r="G87" s="95">
        <f t="shared" si="17"/>
        <v>0</v>
      </c>
      <c r="H87" s="95">
        <f t="shared" si="18"/>
        <v>0</v>
      </c>
      <c r="I87" s="95">
        <f t="shared" si="19"/>
        <v>0</v>
      </c>
    </row>
    <row r="88" spans="1:9" x14ac:dyDescent="0.25">
      <c r="A88" s="14" t="s">
        <v>26</v>
      </c>
      <c r="B88" s="3"/>
      <c r="C88" s="3"/>
      <c r="D88" s="3"/>
      <c r="E88" s="3"/>
      <c r="F88" s="95">
        <f t="shared" ref="F88:G93" si="20">+IFERROR(B88/(C26+C57),0)*100</f>
        <v>0</v>
      </c>
      <c r="G88" s="95">
        <f t="shared" si="20"/>
        <v>0</v>
      </c>
      <c r="H88" s="95">
        <f t="shared" si="18"/>
        <v>0</v>
      </c>
      <c r="I88" s="95">
        <f t="shared" si="19"/>
        <v>0</v>
      </c>
    </row>
    <row r="89" spans="1:9" x14ac:dyDescent="0.25">
      <c r="A89" s="14" t="s">
        <v>27</v>
      </c>
      <c r="B89" s="3"/>
      <c r="C89" s="3"/>
      <c r="D89" s="3"/>
      <c r="E89" s="3"/>
      <c r="F89" s="95">
        <f t="shared" si="20"/>
        <v>0</v>
      </c>
      <c r="G89" s="95">
        <f t="shared" si="20"/>
        <v>0</v>
      </c>
      <c r="H89" s="95">
        <f t="shared" si="18"/>
        <v>0</v>
      </c>
      <c r="I89" s="95">
        <f t="shared" si="19"/>
        <v>0</v>
      </c>
    </row>
    <row r="90" spans="1:9" x14ac:dyDescent="0.25">
      <c r="A90" s="14" t="s">
        <v>28</v>
      </c>
      <c r="B90" s="3"/>
      <c r="C90" s="3"/>
      <c r="D90" s="3"/>
      <c r="E90" s="3"/>
      <c r="F90" s="95">
        <f t="shared" si="20"/>
        <v>0</v>
      </c>
      <c r="G90" s="95">
        <f t="shared" si="20"/>
        <v>0</v>
      </c>
      <c r="H90" s="95">
        <f t="shared" si="18"/>
        <v>0</v>
      </c>
      <c r="I90" s="95">
        <f t="shared" si="19"/>
        <v>0</v>
      </c>
    </row>
    <row r="91" spans="1:9" x14ac:dyDescent="0.25">
      <c r="A91" s="14" t="s">
        <v>29</v>
      </c>
      <c r="B91" s="3"/>
      <c r="C91" s="3"/>
      <c r="D91" s="3"/>
      <c r="E91" s="3"/>
      <c r="F91" s="95">
        <f t="shared" si="20"/>
        <v>0</v>
      </c>
      <c r="G91" s="95">
        <f t="shared" si="20"/>
        <v>0</v>
      </c>
      <c r="H91" s="95">
        <f t="shared" si="18"/>
        <v>0</v>
      </c>
      <c r="I91" s="95">
        <f t="shared" si="19"/>
        <v>0</v>
      </c>
    </row>
    <row r="92" spans="1:9" ht="31.5" x14ac:dyDescent="0.25">
      <c r="A92" s="21" t="s">
        <v>30</v>
      </c>
      <c r="B92" s="3"/>
      <c r="C92" s="3"/>
      <c r="D92" s="3"/>
      <c r="E92" s="3"/>
      <c r="F92" s="95">
        <f t="shared" si="20"/>
        <v>0</v>
      </c>
      <c r="G92" s="95">
        <f t="shared" si="20"/>
        <v>0</v>
      </c>
      <c r="H92" s="95">
        <f t="shared" si="18"/>
        <v>0</v>
      </c>
      <c r="I92" s="95">
        <f t="shared" si="19"/>
        <v>0</v>
      </c>
    </row>
    <row r="93" spans="1:9" x14ac:dyDescent="0.25">
      <c r="A93" s="91" t="s">
        <v>39</v>
      </c>
      <c r="B93" s="40">
        <f>SUM(B66:B92)</f>
        <v>766</v>
      </c>
      <c r="C93" s="40">
        <f>SUM(C66:C92)</f>
        <v>726</v>
      </c>
      <c r="D93" s="40">
        <f>SUM(D66:D92)</f>
        <v>715</v>
      </c>
      <c r="E93" s="40">
        <f>SUM(E66:E92)</f>
        <v>640</v>
      </c>
      <c r="F93" s="95">
        <f t="shared" si="20"/>
        <v>80.041797283176592</v>
      </c>
      <c r="G93" s="95">
        <f t="shared" si="20"/>
        <v>81.756756756756758</v>
      </c>
      <c r="H93" s="95">
        <f t="shared" si="18"/>
        <v>84.316037735849065</v>
      </c>
      <c r="I93" s="95">
        <f t="shared" si="19"/>
        <v>90.140845070422543</v>
      </c>
    </row>
    <row r="94" spans="1:9" x14ac:dyDescent="0.25">
      <c r="A94" s="16"/>
      <c r="B94" s="6"/>
      <c r="C94" s="6"/>
      <c r="E94" s="6"/>
      <c r="I94" s="6"/>
    </row>
    <row r="95" spans="1:9" ht="16.5" thickBot="1" x14ac:dyDescent="0.3">
      <c r="A95" s="81" t="s">
        <v>77</v>
      </c>
      <c r="B95" s="5"/>
      <c r="C95" s="5"/>
      <c r="D95" s="5"/>
      <c r="E95" s="5"/>
    </row>
    <row r="96" spans="1:9" ht="63.75" thickBot="1" x14ac:dyDescent="0.3">
      <c r="A96" s="66" t="s">
        <v>52</v>
      </c>
      <c r="B96" s="67" t="s">
        <v>44</v>
      </c>
      <c r="C96" s="68" t="s">
        <v>45</v>
      </c>
      <c r="D96" s="68" t="s">
        <v>46</v>
      </c>
      <c r="E96" s="68" t="s">
        <v>47</v>
      </c>
      <c r="F96" s="69" t="s">
        <v>87</v>
      </c>
      <c r="G96" s="69" t="s">
        <v>88</v>
      </c>
      <c r="H96" s="69" t="s">
        <v>89</v>
      </c>
      <c r="I96" s="70" t="s">
        <v>90</v>
      </c>
    </row>
    <row r="97" spans="1:9" ht="31.5" x14ac:dyDescent="0.25">
      <c r="A97" s="52" t="s">
        <v>4</v>
      </c>
      <c r="B97" s="53"/>
      <c r="C97" s="53"/>
      <c r="D97" s="53"/>
      <c r="E97" s="53"/>
      <c r="F97" s="94">
        <f>+IFERROR(B97/(C4+C35),0)*100</f>
        <v>0</v>
      </c>
      <c r="G97" s="94">
        <f>+IFERROR(C97/(D4+D35),0)*100</f>
        <v>0</v>
      </c>
      <c r="H97" s="94">
        <f>+IFERROR(D97/(E4+E35),0)*100</f>
        <v>0</v>
      </c>
      <c r="I97" s="94">
        <f>+IFERROR(E97/(F4+F35),0)*100</f>
        <v>0</v>
      </c>
    </row>
    <row r="98" spans="1:9" x14ac:dyDescent="0.25">
      <c r="A98" s="14" t="s">
        <v>5</v>
      </c>
      <c r="B98" s="3"/>
      <c r="C98" s="3"/>
      <c r="D98" s="3"/>
      <c r="E98" s="3"/>
      <c r="F98" s="95">
        <f t="shared" ref="F98:F110" si="21">+IFERROR(B98/(C5+C36),0)*100</f>
        <v>0</v>
      </c>
      <c r="G98" s="95">
        <f t="shared" ref="G98:G111" si="22">+IFERROR(C98/(D5+D36),0)*100</f>
        <v>0</v>
      </c>
      <c r="H98" s="95">
        <f t="shared" ref="H98:H111" si="23">+IFERROR(D98/(E5+E36),0)*100</f>
        <v>0</v>
      </c>
      <c r="I98" s="95">
        <f t="shared" ref="I98:I111" si="24">+IFERROR(E98/(F5+F36),0)*100</f>
        <v>0</v>
      </c>
    </row>
    <row r="99" spans="1:9" x14ac:dyDescent="0.25">
      <c r="A99" s="14" t="s">
        <v>6</v>
      </c>
      <c r="B99" s="3"/>
      <c r="C99" s="3"/>
      <c r="D99" s="3"/>
      <c r="E99" s="3"/>
      <c r="F99" s="95">
        <f t="shared" si="21"/>
        <v>0</v>
      </c>
      <c r="G99" s="95">
        <f t="shared" si="22"/>
        <v>0</v>
      </c>
      <c r="H99" s="95">
        <f t="shared" si="23"/>
        <v>0</v>
      </c>
      <c r="I99" s="95">
        <f t="shared" si="24"/>
        <v>0</v>
      </c>
    </row>
    <row r="100" spans="1:9" ht="31.5" x14ac:dyDescent="0.25">
      <c r="A100" s="14" t="s">
        <v>7</v>
      </c>
      <c r="B100" s="3"/>
      <c r="C100" s="3"/>
      <c r="D100" s="3"/>
      <c r="E100" s="3"/>
      <c r="F100" s="95">
        <f t="shared" si="21"/>
        <v>0</v>
      </c>
      <c r="G100" s="95">
        <f t="shared" si="22"/>
        <v>0</v>
      </c>
      <c r="H100" s="95">
        <f t="shared" si="23"/>
        <v>0</v>
      </c>
      <c r="I100" s="95">
        <f t="shared" si="24"/>
        <v>0</v>
      </c>
    </row>
    <row r="101" spans="1:9" x14ac:dyDescent="0.25">
      <c r="A101" s="14" t="s">
        <v>8</v>
      </c>
      <c r="B101" s="3"/>
      <c r="C101" s="3"/>
      <c r="D101" s="3"/>
      <c r="E101" s="3"/>
      <c r="F101" s="95">
        <f t="shared" si="21"/>
        <v>0</v>
      </c>
      <c r="G101" s="95">
        <f t="shared" si="22"/>
        <v>0</v>
      </c>
      <c r="H101" s="95">
        <f t="shared" si="23"/>
        <v>0</v>
      </c>
      <c r="I101" s="95">
        <f t="shared" si="24"/>
        <v>0</v>
      </c>
    </row>
    <row r="102" spans="1:9" x14ac:dyDescent="0.25">
      <c r="A102" s="14" t="s">
        <v>9</v>
      </c>
      <c r="B102" s="3">
        <v>18</v>
      </c>
      <c r="C102" s="3">
        <v>13</v>
      </c>
      <c r="D102" s="3">
        <v>13</v>
      </c>
      <c r="E102" s="3">
        <v>11</v>
      </c>
      <c r="F102" s="95">
        <f t="shared" si="21"/>
        <v>2.8125</v>
      </c>
      <c r="G102" s="95">
        <f t="shared" si="22"/>
        <v>2.1739130434782608</v>
      </c>
      <c r="H102" s="95">
        <f t="shared" si="23"/>
        <v>2.1775544388609713</v>
      </c>
      <c r="I102" s="95">
        <f t="shared" si="24"/>
        <v>2.3255813953488373</v>
      </c>
    </row>
    <row r="103" spans="1:9" x14ac:dyDescent="0.25">
      <c r="A103" s="14" t="s">
        <v>10</v>
      </c>
      <c r="B103" s="3"/>
      <c r="C103" s="3"/>
      <c r="D103" s="3"/>
      <c r="E103" s="3"/>
      <c r="F103" s="95">
        <f t="shared" si="21"/>
        <v>0</v>
      </c>
      <c r="G103" s="95">
        <f t="shared" si="22"/>
        <v>0</v>
      </c>
      <c r="H103" s="95">
        <f t="shared" si="23"/>
        <v>0</v>
      </c>
      <c r="I103" s="95">
        <f t="shared" si="24"/>
        <v>0</v>
      </c>
    </row>
    <row r="104" spans="1:9" x14ac:dyDescent="0.25">
      <c r="A104" s="14" t="s">
        <v>11</v>
      </c>
      <c r="B104" s="3"/>
      <c r="C104" s="3"/>
      <c r="D104" s="3"/>
      <c r="E104" s="3"/>
      <c r="F104" s="95">
        <f t="shared" si="21"/>
        <v>0</v>
      </c>
      <c r="G104" s="95">
        <f t="shared" si="22"/>
        <v>0</v>
      </c>
      <c r="H104" s="95">
        <f t="shared" si="23"/>
        <v>0</v>
      </c>
      <c r="I104" s="95">
        <f t="shared" si="24"/>
        <v>0</v>
      </c>
    </row>
    <row r="105" spans="1:9" x14ac:dyDescent="0.25">
      <c r="A105" s="14" t="s">
        <v>12</v>
      </c>
      <c r="B105" s="3"/>
      <c r="C105" s="3"/>
      <c r="D105" s="3"/>
      <c r="E105" s="3"/>
      <c r="F105" s="95">
        <f t="shared" si="21"/>
        <v>0</v>
      </c>
      <c r="G105" s="95">
        <f t="shared" si="22"/>
        <v>0</v>
      </c>
      <c r="H105" s="95">
        <f t="shared" si="23"/>
        <v>0</v>
      </c>
      <c r="I105" s="95">
        <f t="shared" si="24"/>
        <v>0</v>
      </c>
    </row>
    <row r="106" spans="1:9" ht="31.5" x14ac:dyDescent="0.25">
      <c r="A106" s="14" t="s">
        <v>13</v>
      </c>
      <c r="B106" s="3"/>
      <c r="C106" s="3"/>
      <c r="D106" s="3"/>
      <c r="E106" s="3"/>
      <c r="F106" s="95">
        <f t="shared" si="21"/>
        <v>0</v>
      </c>
      <c r="G106" s="95">
        <f t="shared" si="22"/>
        <v>0</v>
      </c>
      <c r="H106" s="95">
        <f t="shared" si="23"/>
        <v>0</v>
      </c>
      <c r="I106" s="95">
        <f t="shared" si="24"/>
        <v>0</v>
      </c>
    </row>
    <row r="107" spans="1:9" x14ac:dyDescent="0.25">
      <c r="A107" s="14" t="s">
        <v>14</v>
      </c>
      <c r="B107" s="3"/>
      <c r="C107" s="3"/>
      <c r="D107" s="3"/>
      <c r="E107" s="3"/>
      <c r="F107" s="95">
        <f t="shared" si="21"/>
        <v>0</v>
      </c>
      <c r="G107" s="95">
        <f t="shared" si="22"/>
        <v>0</v>
      </c>
      <c r="H107" s="95">
        <f t="shared" si="23"/>
        <v>0</v>
      </c>
      <c r="I107" s="95">
        <f t="shared" si="24"/>
        <v>0</v>
      </c>
    </row>
    <row r="108" spans="1:9" ht="47.25" x14ac:dyDescent="0.25">
      <c r="A108" s="14" t="s">
        <v>15</v>
      </c>
      <c r="B108" s="3">
        <v>1</v>
      </c>
      <c r="C108" s="3">
        <v>1</v>
      </c>
      <c r="D108" s="3">
        <v>1</v>
      </c>
      <c r="E108" s="3">
        <v>1</v>
      </c>
      <c r="F108" s="95">
        <f t="shared" si="21"/>
        <v>0.65359477124183007</v>
      </c>
      <c r="G108" s="95">
        <f t="shared" si="22"/>
        <v>0.74626865671641784</v>
      </c>
      <c r="H108" s="95">
        <f t="shared" si="23"/>
        <v>0.76923076923076927</v>
      </c>
      <c r="I108" s="95">
        <f t="shared" si="24"/>
        <v>0.80645161290322576</v>
      </c>
    </row>
    <row r="109" spans="1:9" x14ac:dyDescent="0.25">
      <c r="A109" s="14" t="s">
        <v>16</v>
      </c>
      <c r="B109" s="3"/>
      <c r="C109" s="3"/>
      <c r="D109" s="3"/>
      <c r="E109" s="3"/>
      <c r="F109" s="95">
        <f t="shared" si="21"/>
        <v>0</v>
      </c>
      <c r="G109" s="95">
        <f t="shared" si="22"/>
        <v>0</v>
      </c>
      <c r="H109" s="95">
        <f t="shared" si="23"/>
        <v>0</v>
      </c>
      <c r="I109" s="95">
        <f t="shared" si="24"/>
        <v>0</v>
      </c>
    </row>
    <row r="110" spans="1:9" x14ac:dyDescent="0.25">
      <c r="A110" s="14" t="s">
        <v>17</v>
      </c>
      <c r="B110" s="3"/>
      <c r="C110" s="3"/>
      <c r="D110" s="3"/>
      <c r="E110" s="3"/>
      <c r="F110" s="95">
        <f t="shared" si="21"/>
        <v>0</v>
      </c>
      <c r="G110" s="95">
        <f t="shared" si="22"/>
        <v>0</v>
      </c>
      <c r="H110" s="95">
        <f t="shared" si="23"/>
        <v>0</v>
      </c>
      <c r="I110" s="95">
        <f t="shared" si="24"/>
        <v>0</v>
      </c>
    </row>
    <row r="111" spans="1:9" x14ac:dyDescent="0.25">
      <c r="A111" s="14" t="s">
        <v>18</v>
      </c>
      <c r="B111" s="3"/>
      <c r="C111" s="3"/>
      <c r="D111" s="3"/>
      <c r="E111" s="3"/>
      <c r="F111" s="95">
        <f>+IFERROR(B111/(C18+C49),0)*100</f>
        <v>0</v>
      </c>
      <c r="G111" s="95">
        <f t="shared" si="22"/>
        <v>0</v>
      </c>
      <c r="H111" s="95">
        <f t="shared" si="23"/>
        <v>0</v>
      </c>
      <c r="I111" s="95">
        <f t="shared" si="24"/>
        <v>0</v>
      </c>
    </row>
    <row r="112" spans="1:9" x14ac:dyDescent="0.25">
      <c r="A112" s="14" t="s">
        <v>19</v>
      </c>
      <c r="B112" s="3"/>
      <c r="C112" s="3"/>
      <c r="D112" s="3"/>
      <c r="E112" s="3"/>
      <c r="F112" s="95">
        <f t="shared" ref="F112:F124" si="25">+IFERROR(B112/(C19+C50),0)*100</f>
        <v>0</v>
      </c>
      <c r="G112" s="95">
        <f t="shared" ref="G112:G124" si="26">+IFERROR(C112/(D19+D50),0)*100</f>
        <v>0</v>
      </c>
      <c r="H112" s="95">
        <f t="shared" ref="H112:H124" si="27">+IFERROR(D112/(E19+E50),0)*100</f>
        <v>0</v>
      </c>
      <c r="I112" s="95">
        <f t="shared" ref="I112:I124" si="28">+IFERROR(E112/(F19+F50),0)*100</f>
        <v>0</v>
      </c>
    </row>
    <row r="113" spans="1:9" x14ac:dyDescent="0.25">
      <c r="A113" s="14" t="s">
        <v>20</v>
      </c>
      <c r="B113" s="3"/>
      <c r="C113" s="3"/>
      <c r="D113" s="3"/>
      <c r="E113" s="3"/>
      <c r="F113" s="95">
        <f t="shared" si="25"/>
        <v>0</v>
      </c>
      <c r="G113" s="95">
        <f t="shared" si="26"/>
        <v>0</v>
      </c>
      <c r="H113" s="95">
        <f t="shared" si="27"/>
        <v>0</v>
      </c>
      <c r="I113" s="95">
        <f t="shared" si="28"/>
        <v>0</v>
      </c>
    </row>
    <row r="114" spans="1:9" x14ac:dyDescent="0.25">
      <c r="A114" s="14" t="s">
        <v>21</v>
      </c>
      <c r="B114" s="3"/>
      <c r="C114" s="3"/>
      <c r="D114" s="3"/>
      <c r="E114" s="3"/>
      <c r="F114" s="95">
        <f t="shared" si="25"/>
        <v>0</v>
      </c>
      <c r="G114" s="95">
        <f t="shared" si="26"/>
        <v>0</v>
      </c>
      <c r="H114" s="95">
        <f t="shared" si="27"/>
        <v>0</v>
      </c>
      <c r="I114" s="95">
        <f t="shared" si="28"/>
        <v>0</v>
      </c>
    </row>
    <row r="115" spans="1:9" x14ac:dyDescent="0.25">
      <c r="A115" s="14" t="s">
        <v>22</v>
      </c>
      <c r="B115" s="3"/>
      <c r="C115" s="3"/>
      <c r="D115" s="3"/>
      <c r="E115" s="3"/>
      <c r="F115" s="95">
        <f t="shared" si="25"/>
        <v>0</v>
      </c>
      <c r="G115" s="95">
        <f t="shared" si="26"/>
        <v>0</v>
      </c>
      <c r="H115" s="95">
        <f t="shared" si="27"/>
        <v>0</v>
      </c>
      <c r="I115" s="95">
        <f t="shared" si="28"/>
        <v>0</v>
      </c>
    </row>
    <row r="116" spans="1:9" x14ac:dyDescent="0.25">
      <c r="A116" s="14" t="s">
        <v>23</v>
      </c>
      <c r="B116" s="3">
        <v>12</v>
      </c>
      <c r="C116" s="3">
        <v>10</v>
      </c>
      <c r="D116" s="3">
        <v>9</v>
      </c>
      <c r="E116" s="3">
        <v>9</v>
      </c>
      <c r="F116" s="95">
        <f t="shared" si="25"/>
        <v>7.3170731707317067</v>
      </c>
      <c r="G116" s="95">
        <f t="shared" si="26"/>
        <v>6.4102564102564097</v>
      </c>
      <c r="H116" s="95">
        <f t="shared" si="27"/>
        <v>7.4380165289256199</v>
      </c>
      <c r="I116" s="95">
        <f t="shared" si="28"/>
        <v>7.9646017699115044</v>
      </c>
    </row>
    <row r="117" spans="1:9" x14ac:dyDescent="0.25">
      <c r="A117" s="14" t="s">
        <v>24</v>
      </c>
      <c r="B117" s="3"/>
      <c r="C117" s="3"/>
      <c r="D117" s="3"/>
      <c r="E117" s="3"/>
      <c r="F117" s="95">
        <f t="shared" si="25"/>
        <v>0</v>
      </c>
      <c r="G117" s="95">
        <f t="shared" si="26"/>
        <v>0</v>
      </c>
      <c r="H117" s="95">
        <f t="shared" si="27"/>
        <v>0</v>
      </c>
      <c r="I117" s="95">
        <f t="shared" si="28"/>
        <v>0</v>
      </c>
    </row>
    <row r="118" spans="1:9" x14ac:dyDescent="0.25">
      <c r="A118" s="14" t="s">
        <v>25</v>
      </c>
      <c r="B118" s="3"/>
      <c r="C118" s="3"/>
      <c r="D118" s="3"/>
      <c r="E118" s="3"/>
      <c r="F118" s="95">
        <f t="shared" si="25"/>
        <v>0</v>
      </c>
      <c r="G118" s="95">
        <f t="shared" si="26"/>
        <v>0</v>
      </c>
      <c r="H118" s="95">
        <f t="shared" si="27"/>
        <v>0</v>
      </c>
      <c r="I118" s="95">
        <f t="shared" si="28"/>
        <v>0</v>
      </c>
    </row>
    <row r="119" spans="1:9" x14ac:dyDescent="0.25">
      <c r="A119" s="14" t="s">
        <v>26</v>
      </c>
      <c r="B119" s="3"/>
      <c r="C119" s="3"/>
      <c r="D119" s="3"/>
      <c r="E119" s="3"/>
      <c r="F119" s="95">
        <f t="shared" si="25"/>
        <v>0</v>
      </c>
      <c r="G119" s="95">
        <f t="shared" si="26"/>
        <v>0</v>
      </c>
      <c r="H119" s="95">
        <f t="shared" si="27"/>
        <v>0</v>
      </c>
      <c r="I119" s="95">
        <f t="shared" si="28"/>
        <v>0</v>
      </c>
    </row>
    <row r="120" spans="1:9" x14ac:dyDescent="0.25">
      <c r="A120" s="14" t="s">
        <v>27</v>
      </c>
      <c r="B120" s="3"/>
      <c r="C120" s="3"/>
      <c r="D120" s="3"/>
      <c r="E120" s="3"/>
      <c r="F120" s="95">
        <f t="shared" si="25"/>
        <v>0</v>
      </c>
      <c r="G120" s="95">
        <f t="shared" si="26"/>
        <v>0</v>
      </c>
      <c r="H120" s="95">
        <f t="shared" si="27"/>
        <v>0</v>
      </c>
      <c r="I120" s="95">
        <f t="shared" si="28"/>
        <v>0</v>
      </c>
    </row>
    <row r="121" spans="1:9" x14ac:dyDescent="0.25">
      <c r="A121" s="14" t="s">
        <v>28</v>
      </c>
      <c r="B121" s="3"/>
      <c r="C121" s="3"/>
      <c r="D121" s="3"/>
      <c r="E121" s="3"/>
      <c r="F121" s="95">
        <f t="shared" si="25"/>
        <v>0</v>
      </c>
      <c r="G121" s="95">
        <f t="shared" si="26"/>
        <v>0</v>
      </c>
      <c r="H121" s="95">
        <f t="shared" si="27"/>
        <v>0</v>
      </c>
      <c r="I121" s="95">
        <f t="shared" si="28"/>
        <v>0</v>
      </c>
    </row>
    <row r="122" spans="1:9" x14ac:dyDescent="0.25">
      <c r="A122" s="14" t="s">
        <v>29</v>
      </c>
      <c r="B122" s="3"/>
      <c r="C122" s="3"/>
      <c r="D122" s="3"/>
      <c r="E122" s="3"/>
      <c r="F122" s="95">
        <f t="shared" si="25"/>
        <v>0</v>
      </c>
      <c r="G122" s="95">
        <f t="shared" si="26"/>
        <v>0</v>
      </c>
      <c r="H122" s="95">
        <f t="shared" si="27"/>
        <v>0</v>
      </c>
      <c r="I122" s="95">
        <f t="shared" si="28"/>
        <v>0</v>
      </c>
    </row>
    <row r="123" spans="1:9" ht="31.5" x14ac:dyDescent="0.25">
      <c r="A123" s="21" t="s">
        <v>30</v>
      </c>
      <c r="B123" s="3"/>
      <c r="C123" s="3"/>
      <c r="D123" s="3"/>
      <c r="E123" s="3"/>
      <c r="F123" s="95">
        <f t="shared" si="25"/>
        <v>0</v>
      </c>
      <c r="G123" s="95">
        <f t="shared" si="26"/>
        <v>0</v>
      </c>
      <c r="H123" s="95">
        <f t="shared" si="27"/>
        <v>0</v>
      </c>
      <c r="I123" s="95">
        <f t="shared" si="28"/>
        <v>0</v>
      </c>
    </row>
    <row r="124" spans="1:9" x14ac:dyDescent="0.25">
      <c r="A124" s="91" t="s">
        <v>39</v>
      </c>
      <c r="B124" s="40">
        <f>SUM(B97:B123)</f>
        <v>31</v>
      </c>
      <c r="C124" s="40">
        <f>SUM(C97:C123)</f>
        <v>24</v>
      </c>
      <c r="D124" s="40">
        <f>SUM(D97:D123)</f>
        <v>23</v>
      </c>
      <c r="E124" s="40">
        <f>SUM(E97:E123)</f>
        <v>21</v>
      </c>
      <c r="F124" s="95">
        <f t="shared" si="25"/>
        <v>3.2392894461859978</v>
      </c>
      <c r="G124" s="95">
        <f t="shared" si="26"/>
        <v>2.7027027027027026</v>
      </c>
      <c r="H124" s="95">
        <f t="shared" si="27"/>
        <v>2.7122641509433962</v>
      </c>
      <c r="I124" s="95">
        <f t="shared" si="28"/>
        <v>2.9577464788732395</v>
      </c>
    </row>
    <row r="125" spans="1:9" x14ac:dyDescent="0.25">
      <c r="A125" s="16"/>
      <c r="B125" s="6"/>
      <c r="C125" s="6"/>
      <c r="D125" s="6"/>
      <c r="I125" s="6"/>
    </row>
    <row r="126" spans="1:9" x14ac:dyDescent="0.25">
      <c r="A126" s="16"/>
      <c r="B126" s="6"/>
      <c r="C126" s="6"/>
      <c r="D126" s="6"/>
      <c r="E126" s="6"/>
    </row>
    <row r="127" spans="1:9" x14ac:dyDescent="0.25">
      <c r="A127" s="16"/>
      <c r="B127" s="6"/>
      <c r="C127" s="6"/>
      <c r="D127" s="6"/>
      <c r="E127" s="6"/>
    </row>
    <row r="128" spans="1:9" x14ac:dyDescent="0.25">
      <c r="A128" s="16"/>
      <c r="B128" s="6"/>
      <c r="C128" s="6"/>
      <c r="D128" s="6"/>
      <c r="E128" s="6"/>
    </row>
    <row r="129" spans="1:5" x14ac:dyDescent="0.25">
      <c r="A129" s="16"/>
      <c r="B129" s="6"/>
      <c r="C129" s="6"/>
      <c r="D129" s="6"/>
      <c r="E129" s="6"/>
    </row>
    <row r="130" spans="1:5" x14ac:dyDescent="0.25">
      <c r="A130" s="16"/>
      <c r="B130" s="6"/>
      <c r="C130" s="6"/>
      <c r="D130" s="6"/>
      <c r="E130" s="6"/>
    </row>
    <row r="131" spans="1:5" x14ac:dyDescent="0.25">
      <c r="A131" s="7"/>
      <c r="B131" s="6"/>
      <c r="C131" s="6"/>
      <c r="D131" s="6"/>
      <c r="E131" s="6"/>
    </row>
    <row r="132" spans="1:5" x14ac:dyDescent="0.25">
      <c r="A132" s="16"/>
      <c r="B132" s="6"/>
      <c r="C132" s="6"/>
      <c r="D132" s="6"/>
      <c r="E132" s="6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Normal="100" zoomScaleSheetLayoutView="100" workbookViewId="0">
      <selection activeCell="E6" sqref="E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235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2" ht="16.5" thickBot="1" x14ac:dyDescent="0.3">
      <c r="A2" s="228" t="s">
        <v>37</v>
      </c>
      <c r="B2" s="228"/>
      <c r="C2" s="228"/>
      <c r="D2" s="228"/>
      <c r="E2" s="228"/>
      <c r="F2" s="228"/>
      <c r="G2" s="228"/>
      <c r="H2" s="228"/>
      <c r="I2" s="228"/>
      <c r="J2" s="228"/>
      <c r="K2" s="12"/>
      <c r="L2" s="6"/>
    </row>
    <row r="3" spans="1:12" ht="32.25" thickBot="1" x14ac:dyDescent="0.3">
      <c r="A3" s="54" t="s">
        <v>52</v>
      </c>
      <c r="B3" s="55" t="s">
        <v>43</v>
      </c>
      <c r="C3" s="55" t="s">
        <v>44</v>
      </c>
      <c r="D3" s="56" t="s">
        <v>45</v>
      </c>
      <c r="E3" s="56" t="s">
        <v>46</v>
      </c>
      <c r="F3" s="56" t="s">
        <v>47</v>
      </c>
      <c r="G3" s="71" t="s">
        <v>48</v>
      </c>
      <c r="H3" s="71" t="s">
        <v>49</v>
      </c>
      <c r="I3" s="71" t="s">
        <v>50</v>
      </c>
      <c r="J3" s="72" t="s">
        <v>51</v>
      </c>
      <c r="K3" s="12"/>
      <c r="L3" s="6"/>
    </row>
    <row r="4" spans="1:12" ht="31.5" x14ac:dyDescent="0.25">
      <c r="A4" s="52" t="s">
        <v>4</v>
      </c>
      <c r="B4" s="53"/>
      <c r="C4" s="53"/>
      <c r="D4" s="53"/>
      <c r="E4" s="53"/>
      <c r="F4" s="53"/>
      <c r="G4" s="92">
        <f>IFERROR(C4/B4,0)</f>
        <v>0</v>
      </c>
      <c r="H4" s="92">
        <f>IFERROR(E4/D4,0)</f>
        <v>0</v>
      </c>
      <c r="I4" s="92">
        <f>IFERROR(F4/E4,0)</f>
        <v>0</v>
      </c>
      <c r="J4" s="92">
        <f>IFERROR(F4/B4,0)</f>
        <v>0</v>
      </c>
      <c r="K4" s="12"/>
      <c r="L4" s="6"/>
    </row>
    <row r="5" spans="1:12" x14ac:dyDescent="0.25">
      <c r="A5" s="14" t="s">
        <v>5</v>
      </c>
      <c r="B5" s="3"/>
      <c r="C5" s="3"/>
      <c r="D5" s="3"/>
      <c r="E5" s="3"/>
      <c r="F5" s="3"/>
      <c r="G5" s="93">
        <f t="shared" ref="G5:G22" si="0">IFERROR(C5/B5,0)</f>
        <v>0</v>
      </c>
      <c r="H5" s="93">
        <f t="shared" ref="H5:H22" si="1">IFERROR(E5/D5,0)</f>
        <v>0</v>
      </c>
      <c r="I5" s="93">
        <f t="shared" ref="I5:I22" si="2">IFERROR(F5/E5,0)</f>
        <v>0</v>
      </c>
      <c r="J5" s="93">
        <f t="shared" ref="J5:J22" si="3">IFERROR(F5/B5,0)</f>
        <v>0</v>
      </c>
      <c r="K5" s="12"/>
      <c r="L5" s="6"/>
    </row>
    <row r="6" spans="1:12" x14ac:dyDescent="0.25">
      <c r="A6" s="14" t="s">
        <v>6</v>
      </c>
      <c r="B6" s="3"/>
      <c r="C6" s="3"/>
      <c r="D6" s="3"/>
      <c r="E6" s="3"/>
      <c r="F6" s="3"/>
      <c r="G6" s="93">
        <f t="shared" si="0"/>
        <v>0</v>
      </c>
      <c r="H6" s="93">
        <f t="shared" si="1"/>
        <v>0</v>
      </c>
      <c r="I6" s="93">
        <f t="shared" si="2"/>
        <v>0</v>
      </c>
      <c r="J6" s="93">
        <f t="shared" si="3"/>
        <v>0</v>
      </c>
      <c r="K6" s="12"/>
      <c r="L6" s="6"/>
    </row>
    <row r="7" spans="1:12" ht="31.5" x14ac:dyDescent="0.25">
      <c r="A7" s="14" t="s">
        <v>7</v>
      </c>
      <c r="B7" s="3"/>
      <c r="C7" s="3"/>
      <c r="D7" s="3"/>
      <c r="E7" s="3"/>
      <c r="F7" s="3"/>
      <c r="G7" s="93">
        <f t="shared" si="0"/>
        <v>0</v>
      </c>
      <c r="H7" s="93">
        <f t="shared" si="1"/>
        <v>0</v>
      </c>
      <c r="I7" s="93">
        <f t="shared" si="2"/>
        <v>0</v>
      </c>
      <c r="J7" s="93">
        <f t="shared" si="3"/>
        <v>0</v>
      </c>
      <c r="K7" s="12"/>
      <c r="L7" s="6"/>
    </row>
    <row r="8" spans="1:12" x14ac:dyDescent="0.25">
      <c r="A8" s="14" t="s">
        <v>8</v>
      </c>
      <c r="B8" s="3"/>
      <c r="C8" s="3"/>
      <c r="D8" s="3"/>
      <c r="E8" s="3"/>
      <c r="F8" s="3"/>
      <c r="G8" s="93">
        <f t="shared" si="0"/>
        <v>0</v>
      </c>
      <c r="H8" s="93">
        <f t="shared" si="1"/>
        <v>0</v>
      </c>
      <c r="I8" s="93">
        <f t="shared" si="2"/>
        <v>0</v>
      </c>
      <c r="J8" s="93">
        <f t="shared" si="3"/>
        <v>0</v>
      </c>
      <c r="K8" s="12"/>
      <c r="L8" s="6"/>
    </row>
    <row r="9" spans="1:12" x14ac:dyDescent="0.25">
      <c r="A9" s="14" t="s">
        <v>9</v>
      </c>
      <c r="B9" s="3"/>
      <c r="C9" s="3"/>
      <c r="D9" s="3"/>
      <c r="E9" s="3"/>
      <c r="F9" s="3"/>
      <c r="G9" s="93">
        <f t="shared" si="0"/>
        <v>0</v>
      </c>
      <c r="H9" s="93">
        <f t="shared" si="1"/>
        <v>0</v>
      </c>
      <c r="I9" s="93">
        <f t="shared" si="2"/>
        <v>0</v>
      </c>
      <c r="J9" s="93">
        <f t="shared" si="3"/>
        <v>0</v>
      </c>
      <c r="K9" s="12"/>
      <c r="L9" s="6"/>
    </row>
    <row r="10" spans="1:12" x14ac:dyDescent="0.25">
      <c r="A10" s="14" t="s">
        <v>10</v>
      </c>
      <c r="B10" s="3"/>
      <c r="C10" s="3"/>
      <c r="D10" s="3"/>
      <c r="E10" s="3"/>
      <c r="F10" s="3"/>
      <c r="G10" s="93">
        <f t="shared" si="0"/>
        <v>0</v>
      </c>
      <c r="H10" s="93">
        <f t="shared" si="1"/>
        <v>0</v>
      </c>
      <c r="I10" s="93">
        <f t="shared" si="2"/>
        <v>0</v>
      </c>
      <c r="J10" s="93">
        <f t="shared" si="3"/>
        <v>0</v>
      </c>
      <c r="K10" s="12"/>
      <c r="L10" s="6"/>
    </row>
    <row r="11" spans="1:12" x14ac:dyDescent="0.25">
      <c r="A11" s="14" t="s">
        <v>11</v>
      </c>
      <c r="B11" s="3">
        <v>4</v>
      </c>
      <c r="C11" s="3">
        <v>4</v>
      </c>
      <c r="D11" s="3">
        <v>4</v>
      </c>
      <c r="E11" s="3">
        <v>4</v>
      </c>
      <c r="F11" s="3">
        <v>4</v>
      </c>
      <c r="G11" s="93">
        <f t="shared" si="0"/>
        <v>1</v>
      </c>
      <c r="H11" s="93">
        <f t="shared" si="1"/>
        <v>1</v>
      </c>
      <c r="I11" s="93">
        <f t="shared" si="2"/>
        <v>1</v>
      </c>
      <c r="J11" s="93">
        <f t="shared" si="3"/>
        <v>1</v>
      </c>
      <c r="K11" s="12"/>
      <c r="L11" s="6"/>
    </row>
    <row r="12" spans="1:12" x14ac:dyDescent="0.25">
      <c r="A12" s="14" t="s">
        <v>12</v>
      </c>
      <c r="B12" s="2"/>
      <c r="C12" s="2"/>
      <c r="D12" s="2"/>
      <c r="E12" s="2"/>
      <c r="F12" s="2"/>
      <c r="G12" s="93">
        <f t="shared" si="0"/>
        <v>0</v>
      </c>
      <c r="H12" s="93">
        <f t="shared" si="1"/>
        <v>0</v>
      </c>
      <c r="I12" s="93">
        <f t="shared" si="2"/>
        <v>0</v>
      </c>
      <c r="J12" s="93">
        <f t="shared" si="3"/>
        <v>0</v>
      </c>
      <c r="K12" s="12"/>
      <c r="L12" s="6"/>
    </row>
    <row r="13" spans="1:12" ht="31.5" x14ac:dyDescent="0.25">
      <c r="A13" s="14" t="s">
        <v>13</v>
      </c>
      <c r="B13" s="21"/>
      <c r="C13" s="21"/>
      <c r="D13" s="2"/>
      <c r="E13" s="2"/>
      <c r="F13" s="2"/>
      <c r="G13" s="93">
        <f t="shared" si="0"/>
        <v>0</v>
      </c>
      <c r="H13" s="93">
        <f t="shared" si="1"/>
        <v>0</v>
      </c>
      <c r="I13" s="93">
        <f t="shared" si="2"/>
        <v>0</v>
      </c>
      <c r="J13" s="93">
        <f t="shared" si="3"/>
        <v>0</v>
      </c>
      <c r="K13" s="12"/>
      <c r="L13" s="6"/>
    </row>
    <row r="14" spans="1:12" x14ac:dyDescent="0.25">
      <c r="A14" s="14" t="s">
        <v>14</v>
      </c>
      <c r="B14" s="3"/>
      <c r="C14" s="3"/>
      <c r="D14" s="3"/>
      <c r="E14" s="3"/>
      <c r="F14" s="3"/>
      <c r="G14" s="93">
        <f t="shared" si="0"/>
        <v>0</v>
      </c>
      <c r="H14" s="93">
        <f t="shared" si="1"/>
        <v>0</v>
      </c>
      <c r="I14" s="93">
        <f t="shared" si="2"/>
        <v>0</v>
      </c>
      <c r="J14" s="93">
        <f t="shared" si="3"/>
        <v>0</v>
      </c>
      <c r="K14" s="12"/>
      <c r="L14" s="6"/>
    </row>
    <row r="15" spans="1:12" ht="47.25" x14ac:dyDescent="0.25">
      <c r="A15" s="14" t="s">
        <v>15</v>
      </c>
      <c r="B15" s="3">
        <v>17</v>
      </c>
      <c r="C15" s="3">
        <v>27</v>
      </c>
      <c r="D15" s="3">
        <v>24</v>
      </c>
      <c r="E15" s="3">
        <v>17</v>
      </c>
      <c r="F15" s="3">
        <v>17</v>
      </c>
      <c r="G15" s="93">
        <f t="shared" si="0"/>
        <v>1.588235294117647</v>
      </c>
      <c r="H15" s="93">
        <f t="shared" si="1"/>
        <v>0.70833333333333337</v>
      </c>
      <c r="I15" s="93">
        <f t="shared" si="2"/>
        <v>1</v>
      </c>
      <c r="J15" s="93">
        <f t="shared" si="3"/>
        <v>1</v>
      </c>
      <c r="K15" s="12"/>
      <c r="L15" s="6"/>
    </row>
    <row r="16" spans="1:12" x14ac:dyDescent="0.25">
      <c r="A16" s="14" t="s">
        <v>16</v>
      </c>
      <c r="B16" s="3"/>
      <c r="C16" s="3"/>
      <c r="D16" s="3"/>
      <c r="E16" s="3"/>
      <c r="F16" s="3"/>
      <c r="G16" s="93">
        <f t="shared" si="0"/>
        <v>0</v>
      </c>
      <c r="H16" s="93">
        <f t="shared" si="1"/>
        <v>0</v>
      </c>
      <c r="I16" s="93">
        <f t="shared" si="2"/>
        <v>0</v>
      </c>
      <c r="J16" s="93">
        <f t="shared" si="3"/>
        <v>0</v>
      </c>
      <c r="K16" s="12"/>
      <c r="L16" s="6"/>
    </row>
    <row r="17" spans="1:12" x14ac:dyDescent="0.25">
      <c r="A17" s="14" t="s">
        <v>17</v>
      </c>
      <c r="B17" s="3"/>
      <c r="C17" s="3"/>
      <c r="D17" s="3"/>
      <c r="E17" s="3"/>
      <c r="F17" s="3"/>
      <c r="G17" s="93">
        <f t="shared" si="0"/>
        <v>0</v>
      </c>
      <c r="H17" s="93">
        <f t="shared" si="1"/>
        <v>0</v>
      </c>
      <c r="I17" s="93">
        <f t="shared" si="2"/>
        <v>0</v>
      </c>
      <c r="J17" s="93">
        <f t="shared" si="3"/>
        <v>0</v>
      </c>
      <c r="K17" s="12"/>
      <c r="L17" s="6"/>
    </row>
    <row r="18" spans="1:12" x14ac:dyDescent="0.25">
      <c r="A18" s="14" t="s">
        <v>18</v>
      </c>
      <c r="B18" s="3"/>
      <c r="C18" s="3"/>
      <c r="D18" s="3"/>
      <c r="E18" s="3"/>
      <c r="F18" s="3"/>
      <c r="G18" s="93">
        <f t="shared" si="0"/>
        <v>0</v>
      </c>
      <c r="H18" s="93">
        <f t="shared" si="1"/>
        <v>0</v>
      </c>
      <c r="I18" s="93">
        <f t="shared" si="2"/>
        <v>0</v>
      </c>
      <c r="J18" s="93">
        <f t="shared" si="3"/>
        <v>0</v>
      </c>
      <c r="K18" s="12"/>
      <c r="L18" s="6"/>
    </row>
    <row r="19" spans="1:12" x14ac:dyDescent="0.25">
      <c r="A19" s="14" t="s">
        <v>19</v>
      </c>
      <c r="B19" s="3"/>
      <c r="C19" s="3"/>
      <c r="D19" s="3"/>
      <c r="E19" s="3"/>
      <c r="F19" s="3"/>
      <c r="G19" s="93">
        <f t="shared" si="0"/>
        <v>0</v>
      </c>
      <c r="H19" s="93">
        <f t="shared" si="1"/>
        <v>0</v>
      </c>
      <c r="I19" s="93">
        <f t="shared" si="2"/>
        <v>0</v>
      </c>
      <c r="J19" s="93">
        <f t="shared" si="3"/>
        <v>0</v>
      </c>
      <c r="K19" s="12"/>
      <c r="L19" s="6"/>
    </row>
    <row r="20" spans="1:12" x14ac:dyDescent="0.25">
      <c r="A20" s="14" t="s">
        <v>20</v>
      </c>
      <c r="B20" s="3"/>
      <c r="C20" s="3"/>
      <c r="D20" s="3"/>
      <c r="E20" s="3"/>
      <c r="F20" s="3"/>
      <c r="G20" s="93">
        <f t="shared" si="0"/>
        <v>0</v>
      </c>
      <c r="H20" s="93">
        <f t="shared" si="1"/>
        <v>0</v>
      </c>
      <c r="I20" s="93">
        <f t="shared" si="2"/>
        <v>0</v>
      </c>
      <c r="J20" s="93">
        <f t="shared" si="3"/>
        <v>0</v>
      </c>
      <c r="K20" s="8"/>
      <c r="L20" s="6"/>
    </row>
    <row r="21" spans="1:12" x14ac:dyDescent="0.25">
      <c r="A21" s="14" t="s">
        <v>21</v>
      </c>
      <c r="B21" s="3"/>
      <c r="C21" s="3"/>
      <c r="D21" s="3"/>
      <c r="E21" s="3"/>
      <c r="F21" s="3"/>
      <c r="G21" s="93">
        <f t="shared" si="0"/>
        <v>0</v>
      </c>
      <c r="H21" s="93">
        <f t="shared" si="1"/>
        <v>0</v>
      </c>
      <c r="I21" s="93">
        <f t="shared" si="2"/>
        <v>0</v>
      </c>
      <c r="J21" s="93">
        <f t="shared" si="3"/>
        <v>0</v>
      </c>
      <c r="K21" s="12"/>
      <c r="L21" s="6"/>
    </row>
    <row r="22" spans="1:12" x14ac:dyDescent="0.25">
      <c r="A22" s="14" t="s">
        <v>22</v>
      </c>
      <c r="B22" s="3"/>
      <c r="C22" s="3"/>
      <c r="D22" s="3"/>
      <c r="E22" s="3"/>
      <c r="F22" s="3"/>
      <c r="G22" s="93">
        <f t="shared" si="0"/>
        <v>0</v>
      </c>
      <c r="H22" s="93">
        <f t="shared" si="1"/>
        <v>0</v>
      </c>
      <c r="I22" s="93">
        <f t="shared" si="2"/>
        <v>0</v>
      </c>
      <c r="J22" s="93">
        <f t="shared" si="3"/>
        <v>0</v>
      </c>
      <c r="K22" s="12"/>
      <c r="L22" s="6"/>
    </row>
    <row r="23" spans="1:12" x14ac:dyDescent="0.25">
      <c r="A23" s="14" t="s">
        <v>23</v>
      </c>
      <c r="B23" s="3"/>
      <c r="C23" s="3"/>
      <c r="D23" s="3"/>
      <c r="E23" s="3"/>
      <c r="F23" s="3"/>
      <c r="G23" s="93">
        <f t="shared" ref="G23:G31" si="4">IFERROR(C23/B23,0)</f>
        <v>0</v>
      </c>
      <c r="H23" s="93">
        <f t="shared" ref="H23:H31" si="5">IFERROR(E23/D23,0)</f>
        <v>0</v>
      </c>
      <c r="I23" s="93">
        <f t="shared" ref="I23:I31" si="6">IFERROR(F23/E23,0)</f>
        <v>0</v>
      </c>
      <c r="J23" s="93">
        <f t="shared" ref="J23:J31" si="7">IFERROR(F23/B23,0)</f>
        <v>0</v>
      </c>
      <c r="K23" s="12"/>
      <c r="L23" s="6"/>
    </row>
    <row r="24" spans="1:12" x14ac:dyDescent="0.25">
      <c r="A24" s="14" t="s">
        <v>24</v>
      </c>
      <c r="B24" s="3"/>
      <c r="C24" s="3"/>
      <c r="D24" s="3"/>
      <c r="E24" s="3"/>
      <c r="F24" s="3"/>
      <c r="G24" s="93">
        <f t="shared" si="4"/>
        <v>0</v>
      </c>
      <c r="H24" s="93">
        <f t="shared" si="5"/>
        <v>0</v>
      </c>
      <c r="I24" s="93">
        <f t="shared" si="6"/>
        <v>0</v>
      </c>
      <c r="J24" s="93">
        <f t="shared" si="7"/>
        <v>0</v>
      </c>
      <c r="K24" s="12"/>
      <c r="L24" s="6"/>
    </row>
    <row r="25" spans="1:12" x14ac:dyDescent="0.25">
      <c r="A25" s="14" t="s">
        <v>25</v>
      </c>
      <c r="B25" s="3"/>
      <c r="C25" s="3"/>
      <c r="D25" s="3"/>
      <c r="E25" s="3"/>
      <c r="F25" s="3"/>
      <c r="G25" s="93">
        <f t="shared" si="4"/>
        <v>0</v>
      </c>
      <c r="H25" s="93">
        <f t="shared" si="5"/>
        <v>0</v>
      </c>
      <c r="I25" s="93">
        <f t="shared" si="6"/>
        <v>0</v>
      </c>
      <c r="J25" s="93">
        <f t="shared" si="7"/>
        <v>0</v>
      </c>
      <c r="K25" s="12"/>
      <c r="L25" s="6"/>
    </row>
    <row r="26" spans="1:12" x14ac:dyDescent="0.25">
      <c r="A26" s="14" t="s">
        <v>26</v>
      </c>
      <c r="B26" s="3"/>
      <c r="C26" s="3"/>
      <c r="D26" s="3"/>
      <c r="E26" s="3"/>
      <c r="F26" s="3"/>
      <c r="G26" s="93">
        <f t="shared" si="4"/>
        <v>0</v>
      </c>
      <c r="H26" s="93">
        <f t="shared" si="5"/>
        <v>0</v>
      </c>
      <c r="I26" s="93">
        <f t="shared" si="6"/>
        <v>0</v>
      </c>
      <c r="J26" s="93">
        <f t="shared" si="7"/>
        <v>0</v>
      </c>
      <c r="K26" s="12"/>
      <c r="L26" s="6"/>
    </row>
    <row r="27" spans="1:12" x14ac:dyDescent="0.25">
      <c r="A27" s="14" t="s">
        <v>27</v>
      </c>
      <c r="B27" s="3"/>
      <c r="C27" s="3"/>
      <c r="D27" s="3"/>
      <c r="E27" s="3"/>
      <c r="F27" s="3"/>
      <c r="G27" s="93">
        <f t="shared" si="4"/>
        <v>0</v>
      </c>
      <c r="H27" s="93">
        <f t="shared" si="5"/>
        <v>0</v>
      </c>
      <c r="I27" s="93">
        <f t="shared" si="6"/>
        <v>0</v>
      </c>
      <c r="J27" s="93">
        <f t="shared" si="7"/>
        <v>0</v>
      </c>
      <c r="K27" s="12"/>
      <c r="L27" s="6"/>
    </row>
    <row r="28" spans="1:12" x14ac:dyDescent="0.25">
      <c r="A28" s="14" t="s">
        <v>28</v>
      </c>
      <c r="B28" s="3"/>
      <c r="C28" s="3"/>
      <c r="D28" s="3"/>
      <c r="E28" s="3"/>
      <c r="F28" s="3"/>
      <c r="G28" s="93">
        <f t="shared" si="4"/>
        <v>0</v>
      </c>
      <c r="H28" s="93">
        <f t="shared" si="5"/>
        <v>0</v>
      </c>
      <c r="I28" s="93">
        <f t="shared" si="6"/>
        <v>0</v>
      </c>
      <c r="J28" s="93">
        <f t="shared" si="7"/>
        <v>0</v>
      </c>
      <c r="K28" s="12"/>
      <c r="L28" s="6"/>
    </row>
    <row r="29" spans="1:12" x14ac:dyDescent="0.25">
      <c r="A29" s="14" t="s">
        <v>29</v>
      </c>
      <c r="B29" s="3"/>
      <c r="C29" s="3"/>
      <c r="D29" s="3"/>
      <c r="E29" s="3"/>
      <c r="F29" s="3"/>
      <c r="G29" s="93">
        <f t="shared" si="4"/>
        <v>0</v>
      </c>
      <c r="H29" s="93">
        <f t="shared" si="5"/>
        <v>0</v>
      </c>
      <c r="I29" s="93">
        <f t="shared" si="6"/>
        <v>0</v>
      </c>
      <c r="J29" s="93">
        <f t="shared" si="7"/>
        <v>0</v>
      </c>
      <c r="K29" s="12"/>
      <c r="L29" s="6"/>
    </row>
    <row r="30" spans="1:12" ht="31.5" x14ac:dyDescent="0.25">
      <c r="A30" s="21" t="s">
        <v>30</v>
      </c>
      <c r="B30" s="2"/>
      <c r="C30" s="2"/>
      <c r="D30" s="2"/>
      <c r="E30" s="2"/>
      <c r="F30" s="2"/>
      <c r="G30" s="93">
        <f t="shared" si="4"/>
        <v>0</v>
      </c>
      <c r="H30" s="93">
        <f t="shared" si="5"/>
        <v>0</v>
      </c>
      <c r="I30" s="93">
        <f t="shared" si="6"/>
        <v>0</v>
      </c>
      <c r="J30" s="93">
        <f t="shared" si="7"/>
        <v>0</v>
      </c>
      <c r="K30" s="12"/>
      <c r="L30" s="6"/>
    </row>
    <row r="31" spans="1:12" x14ac:dyDescent="0.25">
      <c r="A31" s="86" t="s">
        <v>39</v>
      </c>
      <c r="B31" s="40">
        <f>SUM(B4:B30)</f>
        <v>21</v>
      </c>
      <c r="C31" s="40">
        <f>SUM(C4:C30)</f>
        <v>31</v>
      </c>
      <c r="D31" s="40">
        <f>SUM(D4:D30)</f>
        <v>28</v>
      </c>
      <c r="E31" s="40">
        <f>SUM(E4:E30)</f>
        <v>21</v>
      </c>
      <c r="F31" s="40">
        <f>SUM(F4:F30)</f>
        <v>21</v>
      </c>
      <c r="G31" s="93">
        <f t="shared" si="4"/>
        <v>1.4761904761904763</v>
      </c>
      <c r="H31" s="93">
        <f t="shared" si="5"/>
        <v>0.75</v>
      </c>
      <c r="I31" s="93">
        <f t="shared" si="6"/>
        <v>1</v>
      </c>
      <c r="J31" s="93">
        <f t="shared" si="7"/>
        <v>1</v>
      </c>
      <c r="K31" s="12"/>
      <c r="L31" s="6"/>
    </row>
    <row r="32" spans="1:12" x14ac:dyDescent="0.25">
      <c r="A32" s="8"/>
      <c r="B32" s="6"/>
      <c r="C32" s="6"/>
      <c r="D32" s="6"/>
      <c r="E32" s="6"/>
      <c r="F32" s="6"/>
      <c r="G32" s="6"/>
      <c r="H32" s="6"/>
      <c r="I32" s="6"/>
      <c r="J32" s="6"/>
      <c r="K32" s="12"/>
      <c r="L32" s="6"/>
    </row>
    <row r="33" spans="1:12" ht="16.5" thickBot="1" x14ac:dyDescent="0.3">
      <c r="A33" s="228" t="s">
        <v>38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12"/>
      <c r="L33" s="6"/>
    </row>
    <row r="34" spans="1:12" ht="32.25" thickBot="1" x14ac:dyDescent="0.3">
      <c r="A34" s="54" t="s">
        <v>52</v>
      </c>
      <c r="B34" s="55" t="s">
        <v>43</v>
      </c>
      <c r="C34" s="55" t="s">
        <v>44</v>
      </c>
      <c r="D34" s="56" t="s">
        <v>45</v>
      </c>
      <c r="E34" s="56" t="s">
        <v>46</v>
      </c>
      <c r="F34" s="56" t="s">
        <v>47</v>
      </c>
      <c r="G34" s="71" t="s">
        <v>48</v>
      </c>
      <c r="H34" s="71" t="s">
        <v>49</v>
      </c>
      <c r="I34" s="71" t="s">
        <v>50</v>
      </c>
      <c r="J34" s="72" t="s">
        <v>51</v>
      </c>
      <c r="K34" s="12"/>
      <c r="L34" s="6"/>
    </row>
    <row r="35" spans="1:12" ht="31.5" x14ac:dyDescent="0.25">
      <c r="A35" s="52" t="s">
        <v>4</v>
      </c>
      <c r="B35" s="53"/>
      <c r="C35" s="53"/>
      <c r="D35" s="53"/>
      <c r="E35" s="53"/>
      <c r="F35" s="53"/>
      <c r="G35" s="92">
        <f>IFERROR(C35/B35,0)</f>
        <v>0</v>
      </c>
      <c r="H35" s="92">
        <f>IFERROR(E35/D35,0)</f>
        <v>0</v>
      </c>
      <c r="I35" s="92">
        <f>IFERROR(F35/E35,0)</f>
        <v>0</v>
      </c>
      <c r="J35" s="92">
        <f>IFERROR(F35/B35,0)</f>
        <v>0</v>
      </c>
      <c r="K35" s="12"/>
      <c r="L35" s="6"/>
    </row>
    <row r="36" spans="1:12" ht="20.25" customHeight="1" x14ac:dyDescent="0.25">
      <c r="A36" s="14" t="s">
        <v>5</v>
      </c>
      <c r="B36" s="3"/>
      <c r="C36" s="3"/>
      <c r="D36" s="3"/>
      <c r="E36" s="3"/>
      <c r="F36" s="3"/>
      <c r="G36" s="93">
        <f t="shared" ref="G36:G46" si="8">IFERROR(C36/B36,0)</f>
        <v>0</v>
      </c>
      <c r="H36" s="93">
        <f t="shared" ref="H36:H46" si="9">IFERROR(E36/D36,0)</f>
        <v>0</v>
      </c>
      <c r="I36" s="93">
        <f t="shared" ref="I36:I46" si="10">IFERROR(F36/E36,0)</f>
        <v>0</v>
      </c>
      <c r="J36" s="93">
        <f t="shared" ref="J36:J46" si="11">IFERROR(F36/B36,0)</f>
        <v>0</v>
      </c>
      <c r="K36" s="12"/>
      <c r="L36" s="6"/>
    </row>
    <row r="37" spans="1:12" x14ac:dyDescent="0.25">
      <c r="A37" s="14" t="s">
        <v>6</v>
      </c>
      <c r="B37" s="3"/>
      <c r="C37" s="3"/>
      <c r="D37" s="3"/>
      <c r="E37" s="3"/>
      <c r="F37" s="3"/>
      <c r="G37" s="93">
        <f t="shared" si="8"/>
        <v>0</v>
      </c>
      <c r="H37" s="93">
        <f t="shared" si="9"/>
        <v>0</v>
      </c>
      <c r="I37" s="93">
        <f t="shared" si="10"/>
        <v>0</v>
      </c>
      <c r="J37" s="93">
        <f t="shared" si="11"/>
        <v>0</v>
      </c>
      <c r="K37" s="12"/>
      <c r="L37" s="6"/>
    </row>
    <row r="38" spans="1:12" ht="31.5" x14ac:dyDescent="0.25">
      <c r="A38" s="14" t="s">
        <v>7</v>
      </c>
      <c r="B38" s="3"/>
      <c r="C38" s="3"/>
      <c r="D38" s="3"/>
      <c r="E38" s="3"/>
      <c r="F38" s="3"/>
      <c r="G38" s="93">
        <f t="shared" si="8"/>
        <v>0</v>
      </c>
      <c r="H38" s="93">
        <f t="shared" si="9"/>
        <v>0</v>
      </c>
      <c r="I38" s="93">
        <f t="shared" si="10"/>
        <v>0</v>
      </c>
      <c r="J38" s="93">
        <f t="shared" si="11"/>
        <v>0</v>
      </c>
      <c r="K38" s="9"/>
    </row>
    <row r="39" spans="1:12" ht="19.5" customHeight="1" x14ac:dyDescent="0.25">
      <c r="A39" s="14" t="s">
        <v>8</v>
      </c>
      <c r="B39" s="3"/>
      <c r="C39" s="3"/>
      <c r="D39" s="3"/>
      <c r="E39" s="3"/>
      <c r="F39" s="3"/>
      <c r="G39" s="93">
        <f t="shared" si="8"/>
        <v>0</v>
      </c>
      <c r="H39" s="93">
        <f t="shared" si="9"/>
        <v>0</v>
      </c>
      <c r="I39" s="93">
        <f t="shared" si="10"/>
        <v>0</v>
      </c>
      <c r="J39" s="93">
        <f t="shared" si="11"/>
        <v>0</v>
      </c>
      <c r="K39" s="9"/>
    </row>
    <row r="40" spans="1:12" ht="20.25" customHeight="1" x14ac:dyDescent="0.25">
      <c r="A40" s="14" t="s">
        <v>9</v>
      </c>
      <c r="B40" s="3"/>
      <c r="C40" s="3"/>
      <c r="D40" s="3"/>
      <c r="E40" s="3"/>
      <c r="F40" s="3"/>
      <c r="G40" s="93">
        <f t="shared" si="8"/>
        <v>0</v>
      </c>
      <c r="H40" s="93">
        <f t="shared" si="9"/>
        <v>0</v>
      </c>
      <c r="I40" s="93">
        <f t="shared" si="10"/>
        <v>0</v>
      </c>
      <c r="J40" s="93">
        <f t="shared" si="11"/>
        <v>0</v>
      </c>
      <c r="K40" s="9"/>
    </row>
    <row r="41" spans="1:12" ht="19.5" customHeight="1" x14ac:dyDescent="0.25">
      <c r="A41" s="14" t="s">
        <v>10</v>
      </c>
      <c r="B41" s="3"/>
      <c r="C41" s="3"/>
      <c r="D41" s="3"/>
      <c r="E41" s="3"/>
      <c r="F41" s="3"/>
      <c r="G41" s="93">
        <f t="shared" si="8"/>
        <v>0</v>
      </c>
      <c r="H41" s="93">
        <f t="shared" si="9"/>
        <v>0</v>
      </c>
      <c r="I41" s="93">
        <f t="shared" si="10"/>
        <v>0</v>
      </c>
      <c r="J41" s="93">
        <f t="shared" si="11"/>
        <v>0</v>
      </c>
      <c r="K41" s="9"/>
    </row>
    <row r="42" spans="1:12" ht="18.75" customHeight="1" x14ac:dyDescent="0.25">
      <c r="A42" s="14" t="s">
        <v>11</v>
      </c>
      <c r="B42" s="3"/>
      <c r="C42" s="3"/>
      <c r="D42" s="3"/>
      <c r="E42" s="3"/>
      <c r="F42" s="3"/>
      <c r="G42" s="93">
        <f t="shared" si="8"/>
        <v>0</v>
      </c>
      <c r="H42" s="93">
        <f t="shared" si="9"/>
        <v>0</v>
      </c>
      <c r="I42" s="93">
        <f t="shared" si="10"/>
        <v>0</v>
      </c>
      <c r="J42" s="93">
        <f t="shared" si="11"/>
        <v>0</v>
      </c>
      <c r="K42" s="9"/>
    </row>
    <row r="43" spans="1:12" ht="21.75" customHeight="1" x14ac:dyDescent="0.25">
      <c r="A43" s="14" t="s">
        <v>12</v>
      </c>
      <c r="B43" s="2"/>
      <c r="C43" s="2"/>
      <c r="D43" s="2"/>
      <c r="E43" s="2"/>
      <c r="F43" s="2"/>
      <c r="G43" s="93">
        <f t="shared" si="8"/>
        <v>0</v>
      </c>
      <c r="H43" s="93">
        <f t="shared" si="9"/>
        <v>0</v>
      </c>
      <c r="I43" s="93">
        <f t="shared" si="10"/>
        <v>0</v>
      </c>
      <c r="J43" s="93">
        <f t="shared" si="11"/>
        <v>0</v>
      </c>
      <c r="K43" s="9"/>
    </row>
    <row r="44" spans="1:12" ht="31.5" x14ac:dyDescent="0.25">
      <c r="A44" s="14" t="s">
        <v>13</v>
      </c>
      <c r="B44" s="21"/>
      <c r="C44" s="21"/>
      <c r="D44" s="2"/>
      <c r="E44" s="2"/>
      <c r="F44" s="2"/>
      <c r="G44" s="93">
        <f t="shared" si="8"/>
        <v>0</v>
      </c>
      <c r="H44" s="93">
        <f t="shared" si="9"/>
        <v>0</v>
      </c>
      <c r="I44" s="93">
        <f t="shared" si="10"/>
        <v>0</v>
      </c>
      <c r="J44" s="93">
        <f t="shared" si="11"/>
        <v>0</v>
      </c>
      <c r="K44" s="9"/>
    </row>
    <row r="45" spans="1:12" x14ac:dyDescent="0.25">
      <c r="A45" s="14" t="s">
        <v>14</v>
      </c>
      <c r="B45" s="3"/>
      <c r="C45" s="3"/>
      <c r="D45" s="3"/>
      <c r="E45" s="3"/>
      <c r="F45" s="3"/>
      <c r="G45" s="93">
        <f t="shared" si="8"/>
        <v>0</v>
      </c>
      <c r="H45" s="93">
        <f t="shared" si="9"/>
        <v>0</v>
      </c>
      <c r="I45" s="93">
        <f t="shared" si="10"/>
        <v>0</v>
      </c>
      <c r="J45" s="93">
        <f t="shared" si="11"/>
        <v>0</v>
      </c>
      <c r="K45" s="9"/>
    </row>
    <row r="46" spans="1:12" ht="47.25" x14ac:dyDescent="0.25">
      <c r="A46" s="14" t="s">
        <v>15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93">
        <f t="shared" si="8"/>
        <v>1</v>
      </c>
      <c r="H46" s="93">
        <f t="shared" si="9"/>
        <v>1</v>
      </c>
      <c r="I46" s="93">
        <f t="shared" si="10"/>
        <v>1</v>
      </c>
      <c r="J46" s="93">
        <f t="shared" si="11"/>
        <v>1</v>
      </c>
      <c r="K46" s="9"/>
    </row>
    <row r="47" spans="1:12" x14ac:dyDescent="0.25">
      <c r="A47" s="14" t="s">
        <v>16</v>
      </c>
      <c r="B47" s="3"/>
      <c r="C47" s="3"/>
      <c r="D47" s="3"/>
      <c r="E47" s="3"/>
      <c r="F47" s="3"/>
      <c r="G47" s="93">
        <f t="shared" ref="G47:G62" si="12">IFERROR(C47/B47,0)</f>
        <v>0</v>
      </c>
      <c r="H47" s="93">
        <f t="shared" ref="H47:H62" si="13">IFERROR(E47/D47,0)</f>
        <v>0</v>
      </c>
      <c r="I47" s="93">
        <f t="shared" ref="I47:I62" si="14">IFERROR(F47/E47,0)</f>
        <v>0</v>
      </c>
      <c r="J47" s="93">
        <f t="shared" ref="J47:J62" si="15">IFERROR(F47/B47,0)</f>
        <v>0</v>
      </c>
      <c r="K47" s="9"/>
    </row>
    <row r="48" spans="1:12" x14ac:dyDescent="0.25">
      <c r="A48" s="14" t="s">
        <v>17</v>
      </c>
      <c r="B48" s="3"/>
      <c r="C48" s="3"/>
      <c r="D48" s="3"/>
      <c r="E48" s="3"/>
      <c r="F48" s="3"/>
      <c r="G48" s="93">
        <f t="shared" si="12"/>
        <v>0</v>
      </c>
      <c r="H48" s="93">
        <f t="shared" si="13"/>
        <v>0</v>
      </c>
      <c r="I48" s="93">
        <f t="shared" si="14"/>
        <v>0</v>
      </c>
      <c r="J48" s="93">
        <f t="shared" si="15"/>
        <v>0</v>
      </c>
      <c r="K48" s="9"/>
    </row>
    <row r="49" spans="1:11" x14ac:dyDescent="0.25">
      <c r="A49" s="14" t="s">
        <v>18</v>
      </c>
      <c r="B49" s="3"/>
      <c r="C49" s="3"/>
      <c r="D49" s="3"/>
      <c r="E49" s="3"/>
      <c r="F49" s="3"/>
      <c r="G49" s="93">
        <f t="shared" si="12"/>
        <v>0</v>
      </c>
      <c r="H49" s="93">
        <f t="shared" si="13"/>
        <v>0</v>
      </c>
      <c r="I49" s="93">
        <f t="shared" si="14"/>
        <v>0</v>
      </c>
      <c r="J49" s="93">
        <f t="shared" si="15"/>
        <v>0</v>
      </c>
      <c r="K49" s="9"/>
    </row>
    <row r="50" spans="1:11" x14ac:dyDescent="0.25">
      <c r="A50" s="14" t="s">
        <v>19</v>
      </c>
      <c r="B50" s="3"/>
      <c r="C50" s="3"/>
      <c r="D50" s="3"/>
      <c r="E50" s="3"/>
      <c r="F50" s="3"/>
      <c r="G50" s="93">
        <f t="shared" si="12"/>
        <v>0</v>
      </c>
      <c r="H50" s="93">
        <f t="shared" si="13"/>
        <v>0</v>
      </c>
      <c r="I50" s="93">
        <f t="shared" si="14"/>
        <v>0</v>
      </c>
      <c r="J50" s="93">
        <f t="shared" si="15"/>
        <v>0</v>
      </c>
      <c r="K50" s="9"/>
    </row>
    <row r="51" spans="1:11" x14ac:dyDescent="0.25">
      <c r="A51" s="14" t="s">
        <v>20</v>
      </c>
      <c r="B51" s="3"/>
      <c r="C51" s="3"/>
      <c r="D51" s="3"/>
      <c r="E51" s="3"/>
      <c r="F51" s="3"/>
      <c r="G51" s="93">
        <f t="shared" si="12"/>
        <v>0</v>
      </c>
      <c r="H51" s="93">
        <f t="shared" si="13"/>
        <v>0</v>
      </c>
      <c r="I51" s="93">
        <f t="shared" si="14"/>
        <v>0</v>
      </c>
      <c r="J51" s="93">
        <f t="shared" si="15"/>
        <v>0</v>
      </c>
      <c r="K51" s="9"/>
    </row>
    <row r="52" spans="1:11" x14ac:dyDescent="0.25">
      <c r="A52" s="14" t="s">
        <v>21</v>
      </c>
      <c r="B52" s="3"/>
      <c r="C52" s="3"/>
      <c r="D52" s="3"/>
      <c r="E52" s="3"/>
      <c r="F52" s="3"/>
      <c r="G52" s="93">
        <f t="shared" si="12"/>
        <v>0</v>
      </c>
      <c r="H52" s="93">
        <f t="shared" si="13"/>
        <v>0</v>
      </c>
      <c r="I52" s="93">
        <f t="shared" si="14"/>
        <v>0</v>
      </c>
      <c r="J52" s="93">
        <f t="shared" si="15"/>
        <v>0</v>
      </c>
      <c r="K52" s="9"/>
    </row>
    <row r="53" spans="1:11" x14ac:dyDescent="0.25">
      <c r="A53" s="14" t="s">
        <v>22</v>
      </c>
      <c r="B53" s="3"/>
      <c r="C53" s="3"/>
      <c r="D53" s="3"/>
      <c r="E53" s="3"/>
      <c r="F53" s="3"/>
      <c r="G53" s="93">
        <f t="shared" si="12"/>
        <v>0</v>
      </c>
      <c r="H53" s="93">
        <f t="shared" si="13"/>
        <v>0</v>
      </c>
      <c r="I53" s="93">
        <f t="shared" si="14"/>
        <v>0</v>
      </c>
      <c r="J53" s="93">
        <f t="shared" si="15"/>
        <v>0</v>
      </c>
      <c r="K53" s="9"/>
    </row>
    <row r="54" spans="1:11" ht="20.25" customHeight="1" x14ac:dyDescent="0.25">
      <c r="A54" s="14" t="s">
        <v>23</v>
      </c>
      <c r="B54" s="3"/>
      <c r="C54" s="3"/>
      <c r="D54" s="3"/>
      <c r="E54" s="3"/>
      <c r="F54" s="3"/>
      <c r="G54" s="93">
        <f t="shared" si="12"/>
        <v>0</v>
      </c>
      <c r="H54" s="93">
        <f t="shared" si="13"/>
        <v>0</v>
      </c>
      <c r="I54" s="93">
        <f t="shared" si="14"/>
        <v>0</v>
      </c>
      <c r="J54" s="93">
        <f t="shared" si="15"/>
        <v>0</v>
      </c>
      <c r="K54" s="9"/>
    </row>
    <row r="55" spans="1:11" x14ac:dyDescent="0.25">
      <c r="A55" s="14" t="s">
        <v>24</v>
      </c>
      <c r="B55" s="3"/>
      <c r="C55" s="3"/>
      <c r="D55" s="3"/>
      <c r="E55" s="3"/>
      <c r="F55" s="3"/>
      <c r="G55" s="93">
        <f t="shared" si="12"/>
        <v>0</v>
      </c>
      <c r="H55" s="93">
        <f t="shared" si="13"/>
        <v>0</v>
      </c>
      <c r="I55" s="93">
        <f t="shared" si="14"/>
        <v>0</v>
      </c>
      <c r="J55" s="93">
        <f t="shared" si="15"/>
        <v>0</v>
      </c>
      <c r="K55" s="9"/>
    </row>
    <row r="56" spans="1:11" ht="20.25" customHeight="1" x14ac:dyDescent="0.25">
      <c r="A56" s="14" t="s">
        <v>25</v>
      </c>
      <c r="B56" s="3"/>
      <c r="C56" s="3"/>
      <c r="D56" s="3"/>
      <c r="E56" s="3"/>
      <c r="F56" s="3"/>
      <c r="G56" s="93">
        <f t="shared" si="12"/>
        <v>0</v>
      </c>
      <c r="H56" s="93">
        <f t="shared" si="13"/>
        <v>0</v>
      </c>
      <c r="I56" s="93">
        <f t="shared" si="14"/>
        <v>0</v>
      </c>
      <c r="J56" s="93">
        <f t="shared" si="15"/>
        <v>0</v>
      </c>
      <c r="K56" s="9"/>
    </row>
    <row r="57" spans="1:11" ht="18" customHeight="1" x14ac:dyDescent="0.25">
      <c r="A57" s="14" t="s">
        <v>26</v>
      </c>
      <c r="B57" s="3"/>
      <c r="C57" s="3"/>
      <c r="D57" s="3"/>
      <c r="E57" s="3"/>
      <c r="F57" s="3"/>
      <c r="G57" s="93">
        <f t="shared" si="12"/>
        <v>0</v>
      </c>
      <c r="H57" s="93">
        <f t="shared" si="13"/>
        <v>0</v>
      </c>
      <c r="I57" s="93">
        <f t="shared" si="14"/>
        <v>0</v>
      </c>
      <c r="J57" s="93">
        <f t="shared" si="15"/>
        <v>0</v>
      </c>
      <c r="K57" s="9"/>
    </row>
    <row r="58" spans="1:11" ht="17.25" customHeight="1" x14ac:dyDescent="0.25">
      <c r="A58" s="14" t="s">
        <v>27</v>
      </c>
      <c r="B58" s="3"/>
      <c r="C58" s="3"/>
      <c r="D58" s="3"/>
      <c r="E58" s="3"/>
      <c r="F58" s="3"/>
      <c r="G58" s="93">
        <f t="shared" si="12"/>
        <v>0</v>
      </c>
      <c r="H58" s="93">
        <f t="shared" si="13"/>
        <v>0</v>
      </c>
      <c r="I58" s="93">
        <f t="shared" si="14"/>
        <v>0</v>
      </c>
      <c r="J58" s="93">
        <f t="shared" si="15"/>
        <v>0</v>
      </c>
      <c r="K58" s="9"/>
    </row>
    <row r="59" spans="1:11" ht="18" customHeight="1" x14ac:dyDescent="0.25">
      <c r="A59" s="14" t="s">
        <v>28</v>
      </c>
      <c r="B59" s="3"/>
      <c r="C59" s="3"/>
      <c r="D59" s="3"/>
      <c r="E59" s="3"/>
      <c r="F59" s="3"/>
      <c r="G59" s="93">
        <f t="shared" si="12"/>
        <v>0</v>
      </c>
      <c r="H59" s="93">
        <f t="shared" si="13"/>
        <v>0</v>
      </c>
      <c r="I59" s="93">
        <f t="shared" si="14"/>
        <v>0</v>
      </c>
      <c r="J59" s="93">
        <f t="shared" si="15"/>
        <v>0</v>
      </c>
      <c r="K59" s="9"/>
    </row>
    <row r="60" spans="1:11" ht="18" customHeight="1" x14ac:dyDescent="0.25">
      <c r="A60" s="14" t="s">
        <v>29</v>
      </c>
      <c r="B60" s="3"/>
      <c r="C60" s="3"/>
      <c r="D60" s="3"/>
      <c r="E60" s="3"/>
      <c r="F60" s="3"/>
      <c r="G60" s="93">
        <f t="shared" si="12"/>
        <v>0</v>
      </c>
      <c r="H60" s="93">
        <f t="shared" si="13"/>
        <v>0</v>
      </c>
      <c r="I60" s="93">
        <f t="shared" si="14"/>
        <v>0</v>
      </c>
      <c r="J60" s="93">
        <f t="shared" si="15"/>
        <v>0</v>
      </c>
      <c r="K60" s="9"/>
    </row>
    <row r="61" spans="1:11" ht="31.5" x14ac:dyDescent="0.25">
      <c r="A61" s="21" t="s">
        <v>30</v>
      </c>
      <c r="B61" s="2"/>
      <c r="C61" s="2"/>
      <c r="D61" s="2"/>
      <c r="E61" s="2"/>
      <c r="F61" s="2"/>
      <c r="G61" s="93">
        <f t="shared" si="12"/>
        <v>0</v>
      </c>
      <c r="H61" s="93">
        <f t="shared" si="13"/>
        <v>0</v>
      </c>
      <c r="I61" s="93">
        <f t="shared" si="14"/>
        <v>0</v>
      </c>
      <c r="J61" s="93">
        <f t="shared" si="15"/>
        <v>0</v>
      </c>
      <c r="K61" s="9"/>
    </row>
    <row r="62" spans="1:11" x14ac:dyDescent="0.25">
      <c r="A62" s="86" t="s">
        <v>39</v>
      </c>
      <c r="B62" s="40">
        <f>SUM(B35:B61)</f>
        <v>1</v>
      </c>
      <c r="C62" s="40">
        <f>SUM(C35:C61)</f>
        <v>1</v>
      </c>
      <c r="D62" s="40">
        <f>SUM(D35:D61)</f>
        <v>1</v>
      </c>
      <c r="E62" s="40">
        <f>SUM(E35:E61)</f>
        <v>1</v>
      </c>
      <c r="F62" s="40">
        <f>SUM(F35:F61)</f>
        <v>1</v>
      </c>
      <c r="G62" s="93">
        <f t="shared" si="12"/>
        <v>1</v>
      </c>
      <c r="H62" s="93">
        <f t="shared" si="13"/>
        <v>1</v>
      </c>
      <c r="I62" s="93">
        <f t="shared" si="14"/>
        <v>1</v>
      </c>
      <c r="J62" s="93">
        <f t="shared" si="15"/>
        <v>1</v>
      </c>
      <c r="K62" s="9"/>
    </row>
    <row r="63" spans="1:11" x14ac:dyDescent="0.25">
      <c r="K63" s="9"/>
    </row>
    <row r="64" spans="1:11" ht="16.5" thickBot="1" x14ac:dyDescent="0.3">
      <c r="A64" s="231" t="s">
        <v>76</v>
      </c>
      <c r="B64" s="232"/>
      <c r="C64" s="232"/>
      <c r="D64" s="232"/>
      <c r="E64" s="233"/>
      <c r="K64" s="9"/>
    </row>
    <row r="65" spans="1:11" ht="63.75" thickBot="1" x14ac:dyDescent="0.3">
      <c r="A65" s="66" t="s">
        <v>52</v>
      </c>
      <c r="B65" s="67" t="s">
        <v>44</v>
      </c>
      <c r="C65" s="68" t="s">
        <v>45</v>
      </c>
      <c r="D65" s="68" t="s">
        <v>46</v>
      </c>
      <c r="E65" s="68" t="s">
        <v>47</v>
      </c>
      <c r="F65" s="69" t="s">
        <v>87</v>
      </c>
      <c r="G65" s="69" t="s">
        <v>88</v>
      </c>
      <c r="H65" s="69" t="s">
        <v>89</v>
      </c>
      <c r="I65" s="70" t="s">
        <v>90</v>
      </c>
      <c r="K65" s="9"/>
    </row>
    <row r="66" spans="1:11" ht="31.5" x14ac:dyDescent="0.25">
      <c r="A66" s="52" t="s">
        <v>4</v>
      </c>
      <c r="B66" s="53"/>
      <c r="C66" s="53"/>
      <c r="D66" s="53"/>
      <c r="E66" s="53"/>
      <c r="F66" s="94">
        <f>+IFERROR(B66/(C4+C35),0)*100</f>
        <v>0</v>
      </c>
      <c r="G66" s="94">
        <f>+IFERROR(C66/(D4+D35),0)*100</f>
        <v>0</v>
      </c>
      <c r="H66" s="94">
        <f>+IFERROR(D66/(E4+E35),0)*100</f>
        <v>0</v>
      </c>
      <c r="I66" s="94">
        <f>+IFERROR(E66/(F4+F35),0)*100</f>
        <v>0</v>
      </c>
      <c r="K66" s="9"/>
    </row>
    <row r="67" spans="1:11" x14ac:dyDescent="0.25">
      <c r="A67" s="14" t="s">
        <v>5</v>
      </c>
      <c r="B67" s="3"/>
      <c r="C67" s="3"/>
      <c r="D67" s="3"/>
      <c r="E67" s="3"/>
      <c r="F67" s="95">
        <f t="shared" ref="F67:F77" si="16">+IFERROR(B67/(C5+C36),0)*100</f>
        <v>0</v>
      </c>
      <c r="G67" s="95">
        <f t="shared" ref="G67:G77" si="17">+IFERROR(C67/(D5+D36),0)*100</f>
        <v>0</v>
      </c>
      <c r="H67" s="95">
        <f t="shared" ref="H67:H78" si="18">+IFERROR(D67/(E5+E36),0)*100</f>
        <v>0</v>
      </c>
      <c r="I67" s="95">
        <f t="shared" ref="I67:I78" si="19">+IFERROR(E67/(F5+F36),0)*100</f>
        <v>0</v>
      </c>
      <c r="K67" s="9"/>
    </row>
    <row r="68" spans="1:11" x14ac:dyDescent="0.25">
      <c r="A68" s="14" t="s">
        <v>6</v>
      </c>
      <c r="B68" s="3"/>
      <c r="C68" s="3"/>
      <c r="D68" s="3"/>
      <c r="E68" s="3"/>
      <c r="F68" s="95">
        <f t="shared" si="16"/>
        <v>0</v>
      </c>
      <c r="G68" s="95">
        <f t="shared" si="17"/>
        <v>0</v>
      </c>
      <c r="H68" s="95">
        <f t="shared" si="18"/>
        <v>0</v>
      </c>
      <c r="I68" s="95">
        <f t="shared" si="19"/>
        <v>0</v>
      </c>
      <c r="K68" s="9"/>
    </row>
    <row r="69" spans="1:11" ht="31.5" x14ac:dyDescent="0.25">
      <c r="A69" s="14" t="s">
        <v>7</v>
      </c>
      <c r="B69" s="3"/>
      <c r="C69" s="3"/>
      <c r="D69" s="3"/>
      <c r="E69" s="3"/>
      <c r="F69" s="95">
        <f t="shared" si="16"/>
        <v>0</v>
      </c>
      <c r="G69" s="95">
        <f t="shared" si="17"/>
        <v>0</v>
      </c>
      <c r="H69" s="95">
        <f t="shared" si="18"/>
        <v>0</v>
      </c>
      <c r="I69" s="95">
        <f t="shared" si="19"/>
        <v>0</v>
      </c>
      <c r="K69" s="9"/>
    </row>
    <row r="70" spans="1:11" x14ac:dyDescent="0.25">
      <c r="A70" s="14" t="s">
        <v>8</v>
      </c>
      <c r="B70" s="3"/>
      <c r="C70" s="3"/>
      <c r="D70" s="3"/>
      <c r="E70" s="3"/>
      <c r="F70" s="95">
        <f t="shared" si="16"/>
        <v>0</v>
      </c>
      <c r="G70" s="95">
        <f t="shared" si="17"/>
        <v>0</v>
      </c>
      <c r="H70" s="95">
        <f t="shared" si="18"/>
        <v>0</v>
      </c>
      <c r="I70" s="95">
        <f t="shared" si="19"/>
        <v>0</v>
      </c>
      <c r="K70" s="9"/>
    </row>
    <row r="71" spans="1:11" x14ac:dyDescent="0.25">
      <c r="A71" s="14" t="s">
        <v>9</v>
      </c>
      <c r="B71" s="3"/>
      <c r="C71" s="3"/>
      <c r="D71" s="3"/>
      <c r="E71" s="3"/>
      <c r="F71" s="95">
        <f t="shared" si="16"/>
        <v>0</v>
      </c>
      <c r="G71" s="95">
        <f t="shared" si="17"/>
        <v>0</v>
      </c>
      <c r="H71" s="95">
        <f t="shared" si="18"/>
        <v>0</v>
      </c>
      <c r="I71" s="95">
        <f t="shared" si="19"/>
        <v>0</v>
      </c>
      <c r="K71" s="9"/>
    </row>
    <row r="72" spans="1:11" x14ac:dyDescent="0.25">
      <c r="A72" s="14" t="s">
        <v>10</v>
      </c>
      <c r="B72" s="3"/>
      <c r="C72" s="3"/>
      <c r="D72" s="3"/>
      <c r="E72" s="3"/>
      <c r="F72" s="95">
        <f t="shared" si="16"/>
        <v>0</v>
      </c>
      <c r="G72" s="95">
        <f t="shared" si="17"/>
        <v>0</v>
      </c>
      <c r="H72" s="95">
        <f t="shared" si="18"/>
        <v>0</v>
      </c>
      <c r="I72" s="95">
        <f t="shared" si="19"/>
        <v>0</v>
      </c>
      <c r="K72" s="9"/>
    </row>
    <row r="73" spans="1:11" x14ac:dyDescent="0.25">
      <c r="A73" s="14" t="s">
        <v>11</v>
      </c>
      <c r="B73" s="2">
        <v>4</v>
      </c>
      <c r="C73" s="2">
        <v>4</v>
      </c>
      <c r="D73" s="2">
        <v>4</v>
      </c>
      <c r="E73" s="2">
        <v>4</v>
      </c>
      <c r="F73" s="95">
        <f t="shared" si="16"/>
        <v>100</v>
      </c>
      <c r="G73" s="95">
        <f t="shared" si="17"/>
        <v>100</v>
      </c>
      <c r="H73" s="95">
        <f t="shared" si="18"/>
        <v>100</v>
      </c>
      <c r="I73" s="95">
        <f t="shared" si="19"/>
        <v>100</v>
      </c>
      <c r="K73" s="9"/>
    </row>
    <row r="74" spans="1:11" x14ac:dyDescent="0.25">
      <c r="A74" s="14" t="s">
        <v>12</v>
      </c>
      <c r="B74" s="21"/>
      <c r="C74" s="2"/>
      <c r="D74" s="2"/>
      <c r="E74" s="2"/>
      <c r="F74" s="95">
        <f t="shared" si="16"/>
        <v>0</v>
      </c>
      <c r="G74" s="95">
        <f t="shared" si="17"/>
        <v>0</v>
      </c>
      <c r="H74" s="95">
        <f t="shared" si="18"/>
        <v>0</v>
      </c>
      <c r="I74" s="95">
        <f t="shared" si="19"/>
        <v>0</v>
      </c>
      <c r="K74" s="9"/>
    </row>
    <row r="75" spans="1:11" ht="31.5" x14ac:dyDescent="0.25">
      <c r="A75" s="14" t="s">
        <v>13</v>
      </c>
      <c r="B75" s="3"/>
      <c r="C75" s="3"/>
      <c r="D75" s="3"/>
      <c r="E75" s="3"/>
      <c r="F75" s="95">
        <f t="shared" si="16"/>
        <v>0</v>
      </c>
      <c r="G75" s="95">
        <f t="shared" si="17"/>
        <v>0</v>
      </c>
      <c r="H75" s="95">
        <f t="shared" si="18"/>
        <v>0</v>
      </c>
      <c r="I75" s="95">
        <f t="shared" si="19"/>
        <v>0</v>
      </c>
      <c r="K75" s="9"/>
    </row>
    <row r="76" spans="1:11" x14ac:dyDescent="0.25">
      <c r="A76" s="14" t="s">
        <v>14</v>
      </c>
      <c r="B76" s="3"/>
      <c r="C76" s="3"/>
      <c r="D76" s="3"/>
      <c r="E76" s="3"/>
      <c r="F76" s="95">
        <f t="shared" si="16"/>
        <v>0</v>
      </c>
      <c r="G76" s="95">
        <f t="shared" si="17"/>
        <v>0</v>
      </c>
      <c r="H76" s="95">
        <f t="shared" si="18"/>
        <v>0</v>
      </c>
      <c r="I76" s="95">
        <f t="shared" si="19"/>
        <v>0</v>
      </c>
      <c r="K76" s="9"/>
    </row>
    <row r="77" spans="1:11" ht="47.25" x14ac:dyDescent="0.25">
      <c r="A77" s="14" t="s">
        <v>15</v>
      </c>
      <c r="B77" s="3">
        <v>28</v>
      </c>
      <c r="C77" s="3">
        <v>25</v>
      </c>
      <c r="D77" s="3">
        <v>18</v>
      </c>
      <c r="E77" s="3">
        <v>18</v>
      </c>
      <c r="F77" s="95">
        <f t="shared" si="16"/>
        <v>100</v>
      </c>
      <c r="G77" s="95">
        <f t="shared" si="17"/>
        <v>100</v>
      </c>
      <c r="H77" s="95">
        <f t="shared" si="18"/>
        <v>100</v>
      </c>
      <c r="I77" s="95">
        <f t="shared" si="19"/>
        <v>100</v>
      </c>
      <c r="K77" s="9"/>
    </row>
    <row r="78" spans="1:11" x14ac:dyDescent="0.25">
      <c r="A78" s="14" t="s">
        <v>16</v>
      </c>
      <c r="B78" s="3"/>
      <c r="C78" s="3"/>
      <c r="D78" s="3"/>
      <c r="E78" s="3"/>
      <c r="F78" s="95">
        <f t="shared" ref="F78:G89" si="20">+IFERROR(B78/(C16+C47),0)*100</f>
        <v>0</v>
      </c>
      <c r="G78" s="95">
        <f t="shared" si="20"/>
        <v>0</v>
      </c>
      <c r="H78" s="95">
        <f t="shared" si="18"/>
        <v>0</v>
      </c>
      <c r="I78" s="95">
        <f t="shared" si="19"/>
        <v>0</v>
      </c>
      <c r="K78" s="9"/>
    </row>
    <row r="79" spans="1:11" x14ac:dyDescent="0.25">
      <c r="A79" s="14" t="s">
        <v>17</v>
      </c>
      <c r="B79" s="3"/>
      <c r="C79" s="3"/>
      <c r="D79" s="3"/>
      <c r="E79" s="3"/>
      <c r="F79" s="95">
        <f t="shared" si="20"/>
        <v>0</v>
      </c>
      <c r="G79" s="95">
        <f t="shared" si="20"/>
        <v>0</v>
      </c>
      <c r="H79" s="95">
        <f t="shared" ref="H79:H93" si="21">+IFERROR(D79/(E17+E48),0)*100</f>
        <v>0</v>
      </c>
      <c r="I79" s="95">
        <f t="shared" ref="I79:I93" si="22">+IFERROR(E79/(F17+F48),0)*100</f>
        <v>0</v>
      </c>
      <c r="K79" s="9"/>
    </row>
    <row r="80" spans="1:11" x14ac:dyDescent="0.25">
      <c r="A80" s="14" t="s">
        <v>18</v>
      </c>
      <c r="B80" s="3"/>
      <c r="C80" s="3"/>
      <c r="D80" s="3"/>
      <c r="E80" s="3"/>
      <c r="F80" s="95">
        <f t="shared" si="20"/>
        <v>0</v>
      </c>
      <c r="G80" s="95">
        <f t="shared" si="20"/>
        <v>0</v>
      </c>
      <c r="H80" s="95">
        <f t="shared" si="21"/>
        <v>0</v>
      </c>
      <c r="I80" s="95">
        <f t="shared" si="22"/>
        <v>0</v>
      </c>
      <c r="K80" s="9"/>
    </row>
    <row r="81" spans="1:11" x14ac:dyDescent="0.25">
      <c r="A81" s="14" t="s">
        <v>19</v>
      </c>
      <c r="B81" s="3"/>
      <c r="C81" s="3"/>
      <c r="D81" s="3"/>
      <c r="E81" s="3"/>
      <c r="F81" s="95">
        <f t="shared" si="20"/>
        <v>0</v>
      </c>
      <c r="G81" s="95">
        <f t="shared" si="20"/>
        <v>0</v>
      </c>
      <c r="H81" s="95">
        <f t="shared" si="21"/>
        <v>0</v>
      </c>
      <c r="I81" s="95">
        <f t="shared" si="22"/>
        <v>0</v>
      </c>
      <c r="K81" s="9"/>
    </row>
    <row r="82" spans="1:11" x14ac:dyDescent="0.25">
      <c r="A82" s="14" t="s">
        <v>20</v>
      </c>
      <c r="B82" s="3"/>
      <c r="C82" s="3"/>
      <c r="D82" s="3"/>
      <c r="E82" s="3"/>
      <c r="F82" s="95">
        <f t="shared" si="20"/>
        <v>0</v>
      </c>
      <c r="G82" s="95">
        <f t="shared" si="20"/>
        <v>0</v>
      </c>
      <c r="H82" s="95">
        <f t="shared" si="21"/>
        <v>0</v>
      </c>
      <c r="I82" s="95">
        <f t="shared" si="22"/>
        <v>0</v>
      </c>
      <c r="K82" s="9"/>
    </row>
    <row r="83" spans="1:11" x14ac:dyDescent="0.25">
      <c r="A83" s="14" t="s">
        <v>21</v>
      </c>
      <c r="B83" s="3"/>
      <c r="C83" s="3"/>
      <c r="D83" s="3"/>
      <c r="E83" s="3"/>
      <c r="F83" s="95">
        <f t="shared" si="20"/>
        <v>0</v>
      </c>
      <c r="G83" s="95">
        <f t="shared" si="20"/>
        <v>0</v>
      </c>
      <c r="H83" s="95">
        <f t="shared" si="21"/>
        <v>0</v>
      </c>
      <c r="I83" s="95">
        <f t="shared" si="22"/>
        <v>0</v>
      </c>
      <c r="K83" s="9"/>
    </row>
    <row r="84" spans="1:11" x14ac:dyDescent="0.25">
      <c r="A84" s="14" t="s">
        <v>22</v>
      </c>
      <c r="B84" s="3"/>
      <c r="C84" s="3"/>
      <c r="D84" s="3"/>
      <c r="E84" s="3"/>
      <c r="F84" s="95">
        <f t="shared" si="20"/>
        <v>0</v>
      </c>
      <c r="G84" s="95">
        <f t="shared" si="20"/>
        <v>0</v>
      </c>
      <c r="H84" s="95">
        <f t="shared" si="21"/>
        <v>0</v>
      </c>
      <c r="I84" s="95">
        <f t="shared" si="22"/>
        <v>0</v>
      </c>
      <c r="K84" s="9"/>
    </row>
    <row r="85" spans="1:11" x14ac:dyDescent="0.25">
      <c r="A85" s="14" t="s">
        <v>23</v>
      </c>
      <c r="B85" s="3"/>
      <c r="C85" s="3"/>
      <c r="D85" s="3"/>
      <c r="E85" s="3"/>
      <c r="F85" s="95">
        <f t="shared" si="20"/>
        <v>0</v>
      </c>
      <c r="G85" s="95">
        <f t="shared" si="20"/>
        <v>0</v>
      </c>
      <c r="H85" s="95">
        <f t="shared" si="21"/>
        <v>0</v>
      </c>
      <c r="I85" s="95">
        <f t="shared" si="22"/>
        <v>0</v>
      </c>
      <c r="K85" s="9"/>
    </row>
    <row r="86" spans="1:11" x14ac:dyDescent="0.25">
      <c r="A86" s="14" t="s">
        <v>24</v>
      </c>
      <c r="B86" s="3"/>
      <c r="C86" s="3"/>
      <c r="D86" s="3"/>
      <c r="E86" s="3"/>
      <c r="F86" s="95">
        <f t="shared" si="20"/>
        <v>0</v>
      </c>
      <c r="G86" s="95">
        <f t="shared" si="20"/>
        <v>0</v>
      </c>
      <c r="H86" s="95">
        <f t="shared" si="21"/>
        <v>0</v>
      </c>
      <c r="I86" s="95">
        <f t="shared" si="22"/>
        <v>0</v>
      </c>
      <c r="K86" s="9"/>
    </row>
    <row r="87" spans="1:11" x14ac:dyDescent="0.25">
      <c r="A87" s="14" t="s">
        <v>25</v>
      </c>
      <c r="B87" s="3"/>
      <c r="C87" s="3"/>
      <c r="D87" s="3"/>
      <c r="E87" s="3"/>
      <c r="F87" s="95">
        <f t="shared" si="20"/>
        <v>0</v>
      </c>
      <c r="G87" s="95">
        <f t="shared" si="20"/>
        <v>0</v>
      </c>
      <c r="H87" s="95">
        <f t="shared" si="21"/>
        <v>0</v>
      </c>
      <c r="I87" s="95">
        <f t="shared" si="22"/>
        <v>0</v>
      </c>
      <c r="K87" s="9"/>
    </row>
    <row r="88" spans="1:11" x14ac:dyDescent="0.25">
      <c r="A88" s="14" t="s">
        <v>26</v>
      </c>
      <c r="B88" s="3"/>
      <c r="C88" s="3"/>
      <c r="D88" s="3"/>
      <c r="E88" s="3"/>
      <c r="F88" s="95">
        <f t="shared" si="20"/>
        <v>0</v>
      </c>
      <c r="G88" s="95">
        <f t="shared" si="20"/>
        <v>0</v>
      </c>
      <c r="H88" s="95">
        <f t="shared" si="21"/>
        <v>0</v>
      </c>
      <c r="I88" s="95">
        <f t="shared" si="22"/>
        <v>0</v>
      </c>
      <c r="K88" s="9"/>
    </row>
    <row r="89" spans="1:11" x14ac:dyDescent="0.25">
      <c r="A89" s="14" t="s">
        <v>27</v>
      </c>
      <c r="B89" s="3"/>
      <c r="C89" s="3"/>
      <c r="D89" s="3"/>
      <c r="E89" s="3"/>
      <c r="F89" s="95">
        <f t="shared" si="20"/>
        <v>0</v>
      </c>
      <c r="G89" s="95">
        <f t="shared" si="20"/>
        <v>0</v>
      </c>
      <c r="H89" s="95">
        <f t="shared" si="21"/>
        <v>0</v>
      </c>
      <c r="I89" s="95">
        <f t="shared" si="22"/>
        <v>0</v>
      </c>
      <c r="K89" s="9"/>
    </row>
    <row r="90" spans="1:11" x14ac:dyDescent="0.25">
      <c r="A90" s="14" t="s">
        <v>28</v>
      </c>
      <c r="B90" s="3"/>
      <c r="C90" s="3"/>
      <c r="D90" s="3"/>
      <c r="E90" s="3"/>
      <c r="F90" s="95">
        <f t="shared" ref="F90:G93" si="23">+IFERROR(B90/(C28+C59),0)*100</f>
        <v>0</v>
      </c>
      <c r="G90" s="95">
        <f t="shared" si="23"/>
        <v>0</v>
      </c>
      <c r="H90" s="95">
        <f t="shared" si="21"/>
        <v>0</v>
      </c>
      <c r="I90" s="95">
        <f t="shared" si="22"/>
        <v>0</v>
      </c>
      <c r="K90" s="9"/>
    </row>
    <row r="91" spans="1:11" x14ac:dyDescent="0.25">
      <c r="A91" s="14" t="s">
        <v>29</v>
      </c>
      <c r="B91" s="3"/>
      <c r="C91" s="3"/>
      <c r="D91" s="3"/>
      <c r="E91" s="3"/>
      <c r="F91" s="95">
        <f t="shared" si="23"/>
        <v>0</v>
      </c>
      <c r="G91" s="95">
        <f t="shared" si="23"/>
        <v>0</v>
      </c>
      <c r="H91" s="95">
        <f t="shared" si="21"/>
        <v>0</v>
      </c>
      <c r="I91" s="95">
        <f t="shared" si="22"/>
        <v>0</v>
      </c>
      <c r="K91" s="9"/>
    </row>
    <row r="92" spans="1:11" ht="31.5" x14ac:dyDescent="0.25">
      <c r="A92" s="21" t="s">
        <v>30</v>
      </c>
      <c r="B92" s="3"/>
      <c r="C92" s="3"/>
      <c r="D92" s="3"/>
      <c r="E92" s="3"/>
      <c r="F92" s="95">
        <f>+IFERROR(B92/(C30+C61),0)*100</f>
        <v>0</v>
      </c>
      <c r="G92" s="95">
        <f t="shared" si="23"/>
        <v>0</v>
      </c>
      <c r="H92" s="95">
        <f t="shared" si="21"/>
        <v>0</v>
      </c>
      <c r="I92" s="95">
        <f t="shared" si="22"/>
        <v>0</v>
      </c>
      <c r="K92" s="9"/>
    </row>
    <row r="93" spans="1:11" x14ac:dyDescent="0.25">
      <c r="A93" s="86" t="s">
        <v>39</v>
      </c>
      <c r="B93" s="40">
        <f>SUM(B66:B92)</f>
        <v>32</v>
      </c>
      <c r="C93" s="40">
        <f>SUM(C66:C92)</f>
        <v>29</v>
      </c>
      <c r="D93" s="40">
        <f>SUM(D66:D92)</f>
        <v>22</v>
      </c>
      <c r="E93" s="40">
        <f>SUM(E66:E92)</f>
        <v>22</v>
      </c>
      <c r="F93" s="95">
        <f t="shared" si="23"/>
        <v>100</v>
      </c>
      <c r="G93" s="95">
        <f t="shared" si="23"/>
        <v>100</v>
      </c>
      <c r="H93" s="95">
        <f t="shared" si="21"/>
        <v>100</v>
      </c>
      <c r="I93" s="95">
        <f t="shared" si="22"/>
        <v>100</v>
      </c>
      <c r="K93" s="9"/>
    </row>
    <row r="94" spans="1:11" x14ac:dyDescent="0.25">
      <c r="A94" s="6"/>
      <c r="B94" s="6"/>
      <c r="C94" s="6"/>
      <c r="E94" s="6"/>
      <c r="I94" s="29"/>
      <c r="K94" s="9"/>
    </row>
    <row r="95" spans="1:11" x14ac:dyDescent="0.25">
      <c r="A95" s="12"/>
      <c r="B95" s="12"/>
      <c r="C95" s="12"/>
      <c r="D95" s="12"/>
      <c r="E95" s="12"/>
      <c r="K95" s="9"/>
    </row>
    <row r="96" spans="1:11" ht="17.25" customHeight="1" thickBot="1" x14ac:dyDescent="0.3">
      <c r="A96" s="234" t="s">
        <v>77</v>
      </c>
      <c r="B96" s="234"/>
      <c r="C96" s="234"/>
      <c r="D96" s="234"/>
      <c r="E96" s="234"/>
      <c r="F96" s="6"/>
      <c r="G96" s="6"/>
      <c r="H96" s="6"/>
      <c r="I96" s="6"/>
      <c r="K96" s="9"/>
    </row>
    <row r="97" spans="1:11" ht="63.75" thickBot="1" x14ac:dyDescent="0.3">
      <c r="A97" s="66" t="s">
        <v>52</v>
      </c>
      <c r="B97" s="67" t="s">
        <v>44</v>
      </c>
      <c r="C97" s="68" t="s">
        <v>45</v>
      </c>
      <c r="D97" s="68" t="s">
        <v>46</v>
      </c>
      <c r="E97" s="68" t="s">
        <v>47</v>
      </c>
      <c r="F97" s="69" t="s">
        <v>87</v>
      </c>
      <c r="G97" s="69" t="s">
        <v>88</v>
      </c>
      <c r="H97" s="69" t="s">
        <v>89</v>
      </c>
      <c r="I97" s="70" t="s">
        <v>90</v>
      </c>
      <c r="K97" s="9"/>
    </row>
    <row r="98" spans="1:11" ht="31.5" x14ac:dyDescent="0.25">
      <c r="A98" s="52" t="s">
        <v>4</v>
      </c>
      <c r="B98" s="53"/>
      <c r="C98" s="53"/>
      <c r="D98" s="53"/>
      <c r="E98" s="53"/>
      <c r="F98" s="94">
        <f t="shared" ref="F98:F110" si="24">+IFERROR(B98/(C4+C35),0)*100</f>
        <v>0</v>
      </c>
      <c r="G98" s="94">
        <f t="shared" ref="G98:G110" si="25">+IFERROR(C98/(D4+D35),0)*100</f>
        <v>0</v>
      </c>
      <c r="H98" s="94">
        <f t="shared" ref="H98:H110" si="26">+IFERROR(D98/(E4+E35),0)*100</f>
        <v>0</v>
      </c>
      <c r="I98" s="94">
        <f t="shared" ref="I98:I110" si="27">+IFERROR(E98/(F4+F35),0)*100</f>
        <v>0</v>
      </c>
      <c r="K98" s="9"/>
    </row>
    <row r="99" spans="1:11" x14ac:dyDescent="0.25">
      <c r="A99" s="14" t="s">
        <v>5</v>
      </c>
      <c r="B99" s="3"/>
      <c r="C99" s="3"/>
      <c r="D99" s="3"/>
      <c r="E99" s="3"/>
      <c r="F99" s="95">
        <f t="shared" si="24"/>
        <v>0</v>
      </c>
      <c r="G99" s="95">
        <f t="shared" si="25"/>
        <v>0</v>
      </c>
      <c r="H99" s="95">
        <f t="shared" si="26"/>
        <v>0</v>
      </c>
      <c r="I99" s="95">
        <f t="shared" si="27"/>
        <v>0</v>
      </c>
      <c r="K99" s="9"/>
    </row>
    <row r="100" spans="1:11" x14ac:dyDescent="0.25">
      <c r="A100" s="14" t="s">
        <v>6</v>
      </c>
      <c r="B100" s="3"/>
      <c r="C100" s="3"/>
      <c r="D100" s="3"/>
      <c r="E100" s="3"/>
      <c r="F100" s="95">
        <f t="shared" si="24"/>
        <v>0</v>
      </c>
      <c r="G100" s="95">
        <f t="shared" si="25"/>
        <v>0</v>
      </c>
      <c r="H100" s="95">
        <f t="shared" si="26"/>
        <v>0</v>
      </c>
      <c r="I100" s="95">
        <f t="shared" si="27"/>
        <v>0</v>
      </c>
      <c r="K100" s="9"/>
    </row>
    <row r="101" spans="1:11" ht="31.5" x14ac:dyDescent="0.25">
      <c r="A101" s="14" t="s">
        <v>7</v>
      </c>
      <c r="B101" s="3"/>
      <c r="C101" s="3"/>
      <c r="D101" s="3"/>
      <c r="E101" s="3"/>
      <c r="F101" s="95">
        <f t="shared" si="24"/>
        <v>0</v>
      </c>
      <c r="G101" s="95">
        <f t="shared" si="25"/>
        <v>0</v>
      </c>
      <c r="H101" s="95">
        <f t="shared" si="26"/>
        <v>0</v>
      </c>
      <c r="I101" s="95">
        <f t="shared" si="27"/>
        <v>0</v>
      </c>
      <c r="K101" s="9"/>
    </row>
    <row r="102" spans="1:11" x14ac:dyDescent="0.25">
      <c r="A102" s="14" t="s">
        <v>8</v>
      </c>
      <c r="B102" s="3"/>
      <c r="C102" s="3"/>
      <c r="D102" s="3"/>
      <c r="E102" s="3"/>
      <c r="F102" s="95">
        <f t="shared" si="24"/>
        <v>0</v>
      </c>
      <c r="G102" s="95">
        <f t="shared" si="25"/>
        <v>0</v>
      </c>
      <c r="H102" s="95">
        <f t="shared" si="26"/>
        <v>0</v>
      </c>
      <c r="I102" s="95">
        <f t="shared" si="27"/>
        <v>0</v>
      </c>
      <c r="K102" s="9"/>
    </row>
    <row r="103" spans="1:11" x14ac:dyDescent="0.25">
      <c r="A103" s="14" t="s">
        <v>9</v>
      </c>
      <c r="B103" s="3"/>
      <c r="C103" s="3"/>
      <c r="D103" s="3"/>
      <c r="E103" s="3"/>
      <c r="F103" s="95">
        <f t="shared" si="24"/>
        <v>0</v>
      </c>
      <c r="G103" s="95">
        <f t="shared" si="25"/>
        <v>0</v>
      </c>
      <c r="H103" s="95">
        <f t="shared" si="26"/>
        <v>0</v>
      </c>
      <c r="I103" s="95">
        <f t="shared" si="27"/>
        <v>0</v>
      </c>
      <c r="K103" s="9"/>
    </row>
    <row r="104" spans="1:11" x14ac:dyDescent="0.25">
      <c r="A104" s="14" t="s">
        <v>10</v>
      </c>
      <c r="B104" s="3"/>
      <c r="C104" s="3"/>
      <c r="D104" s="3"/>
      <c r="E104" s="3"/>
      <c r="F104" s="95">
        <f t="shared" si="24"/>
        <v>0</v>
      </c>
      <c r="G104" s="95">
        <f t="shared" si="25"/>
        <v>0</v>
      </c>
      <c r="H104" s="95">
        <f t="shared" si="26"/>
        <v>0</v>
      </c>
      <c r="I104" s="95">
        <f t="shared" si="27"/>
        <v>0</v>
      </c>
      <c r="K104" s="9"/>
    </row>
    <row r="105" spans="1:11" x14ac:dyDescent="0.25">
      <c r="A105" s="14" t="s">
        <v>11</v>
      </c>
      <c r="B105" s="3"/>
      <c r="C105" s="3"/>
      <c r="D105" s="3"/>
      <c r="E105" s="3"/>
      <c r="F105" s="95">
        <f t="shared" si="24"/>
        <v>0</v>
      </c>
      <c r="G105" s="95">
        <f t="shared" si="25"/>
        <v>0</v>
      </c>
      <c r="H105" s="95">
        <f t="shared" si="26"/>
        <v>0</v>
      </c>
      <c r="I105" s="95">
        <f t="shared" si="27"/>
        <v>0</v>
      </c>
      <c r="K105" s="9"/>
    </row>
    <row r="106" spans="1:11" x14ac:dyDescent="0.25">
      <c r="A106" s="14" t="s">
        <v>12</v>
      </c>
      <c r="B106" s="3"/>
      <c r="C106" s="3"/>
      <c r="D106" s="3"/>
      <c r="E106" s="3"/>
      <c r="F106" s="95">
        <f t="shared" si="24"/>
        <v>0</v>
      </c>
      <c r="G106" s="95">
        <f t="shared" si="25"/>
        <v>0</v>
      </c>
      <c r="H106" s="95">
        <f t="shared" si="26"/>
        <v>0</v>
      </c>
      <c r="I106" s="95">
        <f t="shared" si="27"/>
        <v>0</v>
      </c>
      <c r="K106" s="9"/>
    </row>
    <row r="107" spans="1:11" ht="31.5" x14ac:dyDescent="0.25">
      <c r="A107" s="14" t="s">
        <v>13</v>
      </c>
      <c r="B107" s="3"/>
      <c r="C107" s="3"/>
      <c r="D107" s="3"/>
      <c r="E107" s="3"/>
      <c r="F107" s="95">
        <f t="shared" si="24"/>
        <v>0</v>
      </c>
      <c r="G107" s="95">
        <f t="shared" si="25"/>
        <v>0</v>
      </c>
      <c r="H107" s="95">
        <f t="shared" si="26"/>
        <v>0</v>
      </c>
      <c r="I107" s="95">
        <f t="shared" si="27"/>
        <v>0</v>
      </c>
      <c r="K107" s="9"/>
    </row>
    <row r="108" spans="1:11" x14ac:dyDescent="0.25">
      <c r="A108" s="14" t="s">
        <v>14</v>
      </c>
      <c r="B108" s="3"/>
      <c r="C108" s="3"/>
      <c r="D108" s="3"/>
      <c r="E108" s="3"/>
      <c r="F108" s="95">
        <f t="shared" si="24"/>
        <v>0</v>
      </c>
      <c r="G108" s="95">
        <f t="shared" si="25"/>
        <v>0</v>
      </c>
      <c r="H108" s="95">
        <f t="shared" si="26"/>
        <v>0</v>
      </c>
      <c r="I108" s="95">
        <f t="shared" si="27"/>
        <v>0</v>
      </c>
      <c r="K108" s="9"/>
    </row>
    <row r="109" spans="1:11" ht="47.25" x14ac:dyDescent="0.25">
      <c r="A109" s="14" t="s">
        <v>15</v>
      </c>
      <c r="B109" s="3">
        <v>0</v>
      </c>
      <c r="C109" s="3">
        <v>0</v>
      </c>
      <c r="D109" s="3">
        <v>0</v>
      </c>
      <c r="E109" s="3">
        <v>0</v>
      </c>
      <c r="F109" s="95">
        <f t="shared" si="24"/>
        <v>0</v>
      </c>
      <c r="G109" s="95">
        <f t="shared" si="25"/>
        <v>0</v>
      </c>
      <c r="H109" s="95">
        <f t="shared" si="26"/>
        <v>0</v>
      </c>
      <c r="I109" s="95">
        <f t="shared" si="27"/>
        <v>0</v>
      </c>
      <c r="K109" s="9"/>
    </row>
    <row r="110" spans="1:11" x14ac:dyDescent="0.25">
      <c r="A110" s="14" t="s">
        <v>16</v>
      </c>
      <c r="B110" s="3"/>
      <c r="C110" s="3"/>
      <c r="D110" s="3"/>
      <c r="E110" s="3"/>
      <c r="F110" s="95">
        <f t="shared" si="24"/>
        <v>0</v>
      </c>
      <c r="G110" s="95">
        <f t="shared" si="25"/>
        <v>0</v>
      </c>
      <c r="H110" s="95">
        <f t="shared" si="26"/>
        <v>0</v>
      </c>
      <c r="I110" s="95">
        <f t="shared" si="27"/>
        <v>0</v>
      </c>
      <c r="K110" s="9"/>
    </row>
    <row r="111" spans="1:11" x14ac:dyDescent="0.25">
      <c r="A111" s="14" t="s">
        <v>17</v>
      </c>
      <c r="B111" s="3"/>
      <c r="C111" s="3"/>
      <c r="D111" s="3"/>
      <c r="E111" s="3"/>
      <c r="F111" s="95">
        <f t="shared" ref="F111:I123" si="28">+IFERROR(B111/(C17+C48),0)*100</f>
        <v>0</v>
      </c>
      <c r="G111" s="95">
        <f t="shared" si="28"/>
        <v>0</v>
      </c>
      <c r="H111" s="95">
        <f t="shared" si="28"/>
        <v>0</v>
      </c>
      <c r="I111" s="95">
        <f t="shared" si="28"/>
        <v>0</v>
      </c>
      <c r="K111" s="9"/>
    </row>
    <row r="112" spans="1:11" x14ac:dyDescent="0.25">
      <c r="A112" s="14" t="s">
        <v>18</v>
      </c>
      <c r="B112" s="3"/>
      <c r="C112" s="3"/>
      <c r="D112" s="3"/>
      <c r="E112" s="3"/>
      <c r="F112" s="95">
        <f t="shared" si="28"/>
        <v>0</v>
      </c>
      <c r="G112" s="95">
        <f t="shared" si="28"/>
        <v>0</v>
      </c>
      <c r="H112" s="95">
        <f t="shared" si="28"/>
        <v>0</v>
      </c>
      <c r="I112" s="95">
        <f t="shared" si="28"/>
        <v>0</v>
      </c>
      <c r="K112" s="9"/>
    </row>
    <row r="113" spans="1:11" x14ac:dyDescent="0.25">
      <c r="A113" s="14" t="s">
        <v>19</v>
      </c>
      <c r="B113" s="3"/>
      <c r="C113" s="3"/>
      <c r="D113" s="3"/>
      <c r="E113" s="3"/>
      <c r="F113" s="95">
        <f t="shared" si="28"/>
        <v>0</v>
      </c>
      <c r="G113" s="95">
        <f t="shared" si="28"/>
        <v>0</v>
      </c>
      <c r="H113" s="95">
        <f t="shared" si="28"/>
        <v>0</v>
      </c>
      <c r="I113" s="95">
        <f t="shared" si="28"/>
        <v>0</v>
      </c>
      <c r="K113" s="9"/>
    </row>
    <row r="114" spans="1:11" x14ac:dyDescent="0.25">
      <c r="A114" s="14" t="s">
        <v>20</v>
      </c>
      <c r="B114" s="3"/>
      <c r="C114" s="3"/>
      <c r="D114" s="3"/>
      <c r="E114" s="3"/>
      <c r="F114" s="95">
        <f t="shared" si="28"/>
        <v>0</v>
      </c>
      <c r="G114" s="95">
        <f t="shared" si="28"/>
        <v>0</v>
      </c>
      <c r="H114" s="95">
        <f t="shared" si="28"/>
        <v>0</v>
      </c>
      <c r="I114" s="95">
        <f t="shared" si="28"/>
        <v>0</v>
      </c>
      <c r="K114" s="9"/>
    </row>
    <row r="115" spans="1:11" x14ac:dyDescent="0.25">
      <c r="A115" s="14" t="s">
        <v>21</v>
      </c>
      <c r="B115" s="3"/>
      <c r="C115" s="3"/>
      <c r="D115" s="3"/>
      <c r="E115" s="3"/>
      <c r="F115" s="95">
        <f t="shared" si="28"/>
        <v>0</v>
      </c>
      <c r="G115" s="95">
        <f t="shared" si="28"/>
        <v>0</v>
      </c>
      <c r="H115" s="95">
        <f t="shared" si="28"/>
        <v>0</v>
      </c>
      <c r="I115" s="95">
        <f t="shared" si="28"/>
        <v>0</v>
      </c>
      <c r="K115" s="9"/>
    </row>
    <row r="116" spans="1:11" x14ac:dyDescent="0.25">
      <c r="A116" s="14" t="s">
        <v>22</v>
      </c>
      <c r="B116" s="3"/>
      <c r="C116" s="3"/>
      <c r="D116" s="3"/>
      <c r="E116" s="3"/>
      <c r="F116" s="95">
        <f t="shared" si="28"/>
        <v>0</v>
      </c>
      <c r="G116" s="95">
        <f t="shared" si="28"/>
        <v>0</v>
      </c>
      <c r="H116" s="95">
        <f t="shared" si="28"/>
        <v>0</v>
      </c>
      <c r="I116" s="95">
        <f t="shared" si="28"/>
        <v>0</v>
      </c>
      <c r="K116" s="9"/>
    </row>
    <row r="117" spans="1:11" x14ac:dyDescent="0.25">
      <c r="A117" s="14" t="s">
        <v>23</v>
      </c>
      <c r="B117" s="3"/>
      <c r="C117" s="3"/>
      <c r="D117" s="3"/>
      <c r="E117" s="3"/>
      <c r="F117" s="95">
        <f t="shared" si="28"/>
        <v>0</v>
      </c>
      <c r="G117" s="95">
        <f t="shared" si="28"/>
        <v>0</v>
      </c>
      <c r="H117" s="95">
        <f t="shared" si="28"/>
        <v>0</v>
      </c>
      <c r="I117" s="95">
        <f t="shared" si="28"/>
        <v>0</v>
      </c>
      <c r="K117" s="9"/>
    </row>
    <row r="118" spans="1:11" x14ac:dyDescent="0.25">
      <c r="A118" s="14" t="s">
        <v>24</v>
      </c>
      <c r="B118" s="3"/>
      <c r="C118" s="3"/>
      <c r="D118" s="3"/>
      <c r="E118" s="3"/>
      <c r="F118" s="95">
        <f t="shared" si="28"/>
        <v>0</v>
      </c>
      <c r="G118" s="95">
        <f t="shared" si="28"/>
        <v>0</v>
      </c>
      <c r="H118" s="95">
        <f t="shared" si="28"/>
        <v>0</v>
      </c>
      <c r="I118" s="95">
        <f t="shared" si="28"/>
        <v>0</v>
      </c>
      <c r="K118" s="9"/>
    </row>
    <row r="119" spans="1:11" x14ac:dyDescent="0.25">
      <c r="A119" s="14" t="s">
        <v>25</v>
      </c>
      <c r="B119" s="3"/>
      <c r="C119" s="3"/>
      <c r="D119" s="3"/>
      <c r="E119" s="3"/>
      <c r="F119" s="95">
        <f t="shared" si="28"/>
        <v>0</v>
      </c>
      <c r="G119" s="95">
        <f t="shared" si="28"/>
        <v>0</v>
      </c>
      <c r="H119" s="95">
        <f t="shared" si="28"/>
        <v>0</v>
      </c>
      <c r="I119" s="95">
        <f t="shared" si="28"/>
        <v>0</v>
      </c>
      <c r="K119" s="9"/>
    </row>
    <row r="120" spans="1:11" x14ac:dyDescent="0.25">
      <c r="A120" s="14" t="s">
        <v>26</v>
      </c>
      <c r="B120" s="3"/>
      <c r="C120" s="3"/>
      <c r="D120" s="3"/>
      <c r="E120" s="3"/>
      <c r="F120" s="95">
        <f t="shared" si="28"/>
        <v>0</v>
      </c>
      <c r="G120" s="95">
        <f t="shared" si="28"/>
        <v>0</v>
      </c>
      <c r="H120" s="95">
        <f t="shared" si="28"/>
        <v>0</v>
      </c>
      <c r="I120" s="95">
        <f t="shared" si="28"/>
        <v>0</v>
      </c>
      <c r="K120" s="9"/>
    </row>
    <row r="121" spans="1:11" x14ac:dyDescent="0.25">
      <c r="A121" s="14" t="s">
        <v>27</v>
      </c>
      <c r="B121" s="3"/>
      <c r="C121" s="3"/>
      <c r="D121" s="3"/>
      <c r="E121" s="3"/>
      <c r="F121" s="95">
        <f t="shared" si="28"/>
        <v>0</v>
      </c>
      <c r="G121" s="95">
        <f t="shared" si="28"/>
        <v>0</v>
      </c>
      <c r="H121" s="95">
        <f t="shared" si="28"/>
        <v>0</v>
      </c>
      <c r="I121" s="95">
        <f t="shared" si="28"/>
        <v>0</v>
      </c>
      <c r="K121" s="9"/>
    </row>
    <row r="122" spans="1:11" x14ac:dyDescent="0.25">
      <c r="A122" s="14" t="s">
        <v>28</v>
      </c>
      <c r="B122" s="3"/>
      <c r="C122" s="3"/>
      <c r="D122" s="3"/>
      <c r="E122" s="3"/>
      <c r="F122" s="95">
        <f t="shared" si="28"/>
        <v>0</v>
      </c>
      <c r="G122" s="95">
        <f t="shared" si="28"/>
        <v>0</v>
      </c>
      <c r="H122" s="95">
        <f t="shared" si="28"/>
        <v>0</v>
      </c>
      <c r="I122" s="95">
        <f t="shared" si="28"/>
        <v>0</v>
      </c>
      <c r="K122" s="9"/>
    </row>
    <row r="123" spans="1:11" x14ac:dyDescent="0.25">
      <c r="A123" s="14" t="s">
        <v>29</v>
      </c>
      <c r="B123" s="3"/>
      <c r="C123" s="3"/>
      <c r="D123" s="3"/>
      <c r="E123" s="3"/>
      <c r="F123" s="95">
        <f t="shared" si="28"/>
        <v>0</v>
      </c>
      <c r="G123" s="95">
        <f t="shared" si="28"/>
        <v>0</v>
      </c>
      <c r="H123" s="95">
        <f t="shared" si="28"/>
        <v>0</v>
      </c>
      <c r="I123" s="95">
        <f t="shared" si="28"/>
        <v>0</v>
      </c>
      <c r="K123" s="9"/>
    </row>
    <row r="124" spans="1:11" ht="31.5" x14ac:dyDescent="0.25">
      <c r="A124" s="21" t="s">
        <v>30</v>
      </c>
      <c r="B124" s="3"/>
      <c r="C124" s="3"/>
      <c r="D124" s="3"/>
      <c r="E124" s="3"/>
      <c r="F124" s="95">
        <f t="shared" ref="F124:I125" si="29">+IFERROR(B124/(C30+C61),0)*100</f>
        <v>0</v>
      </c>
      <c r="G124" s="95">
        <f t="shared" si="29"/>
        <v>0</v>
      </c>
      <c r="H124" s="95">
        <f t="shared" si="29"/>
        <v>0</v>
      </c>
      <c r="I124" s="95">
        <f t="shared" si="29"/>
        <v>0</v>
      </c>
      <c r="K124" s="9"/>
    </row>
    <row r="125" spans="1:11" x14ac:dyDescent="0.25">
      <c r="A125" s="86" t="s">
        <v>39</v>
      </c>
      <c r="B125" s="40">
        <f>SUM(B98:B124)</f>
        <v>0</v>
      </c>
      <c r="C125" s="40">
        <f>SUM(C98:C124)</f>
        <v>0</v>
      </c>
      <c r="D125" s="40">
        <f>SUM(D98:D124)</f>
        <v>0</v>
      </c>
      <c r="E125" s="40">
        <f>SUM(E98:E124)</f>
        <v>0</v>
      </c>
      <c r="F125" s="95">
        <f t="shared" si="29"/>
        <v>0</v>
      </c>
      <c r="G125" s="95">
        <f t="shared" si="29"/>
        <v>0</v>
      </c>
      <c r="H125" s="95">
        <f t="shared" si="29"/>
        <v>0</v>
      </c>
      <c r="I125" s="95">
        <f t="shared" si="29"/>
        <v>0</v>
      </c>
      <c r="K125" s="9"/>
    </row>
    <row r="126" spans="1:11" x14ac:dyDescent="0.25">
      <c r="A126" s="9"/>
      <c r="B126" s="9"/>
      <c r="C126" s="9"/>
      <c r="D126" s="9"/>
      <c r="F126" s="9"/>
      <c r="G126" s="9"/>
      <c r="H126" s="9"/>
      <c r="I126" s="9"/>
      <c r="J126" s="9"/>
      <c r="K126" s="9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</sheetData>
  <mergeCells count="5">
    <mergeCell ref="A96:E96"/>
    <mergeCell ref="A1:K1"/>
    <mergeCell ref="A33:J33"/>
    <mergeCell ref="A64:E64"/>
    <mergeCell ref="A2:J2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100" workbookViewId="0">
      <selection activeCell="J14" sqref="J14"/>
    </sheetView>
  </sheetViews>
  <sheetFormatPr defaultRowHeight="15.75" x14ac:dyDescent="0.25"/>
  <cols>
    <col min="1" max="1" width="15.875" bestFit="1" customWidth="1"/>
    <col min="2" max="2" width="6.125" customWidth="1"/>
    <col min="3" max="3" width="12.25" customWidth="1"/>
    <col min="4" max="5" width="12.625" customWidth="1"/>
    <col min="6" max="6" width="9.5" customWidth="1"/>
    <col min="7" max="7" width="10.875" customWidth="1"/>
    <col min="8" max="8" width="10" customWidth="1"/>
    <col min="9" max="9" width="7.75" customWidth="1"/>
    <col min="10" max="10" width="8.875" customWidth="1"/>
  </cols>
  <sheetData>
    <row r="1" spans="1:10" ht="20.25" customHeight="1" thickBot="1" x14ac:dyDescent="0.35">
      <c r="A1" s="230" t="s">
        <v>91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.75" customHeight="1" x14ac:dyDescent="0.25">
      <c r="A2" s="240" t="s">
        <v>53</v>
      </c>
      <c r="B2" s="238" t="s">
        <v>54</v>
      </c>
      <c r="C2" s="239"/>
      <c r="D2" s="36"/>
      <c r="E2" s="73"/>
      <c r="F2" s="73"/>
      <c r="G2" s="238" t="s">
        <v>55</v>
      </c>
      <c r="H2" s="244"/>
      <c r="I2" s="212" t="s">
        <v>56</v>
      </c>
      <c r="J2" s="246" t="s">
        <v>57</v>
      </c>
    </row>
    <row r="3" spans="1:10" ht="15.75" customHeight="1" x14ac:dyDescent="0.25">
      <c r="A3" s="241"/>
      <c r="B3" s="42"/>
      <c r="C3" s="43"/>
      <c r="D3" s="31" t="s">
        <v>80</v>
      </c>
      <c r="E3" s="31"/>
      <c r="F3" s="31"/>
      <c r="G3" s="42"/>
      <c r="H3" s="45"/>
      <c r="I3" s="222"/>
      <c r="J3" s="247"/>
    </row>
    <row r="4" spans="1:10" s="4" customFormat="1" ht="94.5" x14ac:dyDescent="0.25">
      <c r="A4" s="242"/>
      <c r="B4" s="109" t="s">
        <v>2</v>
      </c>
      <c r="C4" s="109" t="s">
        <v>79</v>
      </c>
      <c r="D4" s="109" t="s">
        <v>71</v>
      </c>
      <c r="E4" s="109" t="s">
        <v>72</v>
      </c>
      <c r="F4" s="109" t="s">
        <v>70</v>
      </c>
      <c r="G4" s="109" t="s">
        <v>68</v>
      </c>
      <c r="H4" s="109" t="s">
        <v>69</v>
      </c>
      <c r="I4" s="245"/>
      <c r="J4" s="248"/>
    </row>
    <row r="5" spans="1:10" x14ac:dyDescent="0.25">
      <c r="A5" s="110" t="s">
        <v>37</v>
      </c>
      <c r="B5" s="2">
        <v>1</v>
      </c>
      <c r="C5" s="3">
        <v>109</v>
      </c>
      <c r="D5" s="3"/>
      <c r="E5" s="3">
        <v>107</v>
      </c>
      <c r="F5" s="3"/>
      <c r="G5" s="3">
        <v>19</v>
      </c>
      <c r="H5" s="3">
        <v>13</v>
      </c>
      <c r="I5" s="3">
        <v>28</v>
      </c>
      <c r="J5" s="3">
        <v>22</v>
      </c>
    </row>
    <row r="6" spans="1:10" x14ac:dyDescent="0.25">
      <c r="A6" s="105"/>
      <c r="B6" s="2">
        <v>2</v>
      </c>
      <c r="C6" s="3">
        <v>9</v>
      </c>
      <c r="D6" s="3"/>
      <c r="E6" s="3">
        <v>6</v>
      </c>
      <c r="F6" s="3"/>
      <c r="G6" s="3">
        <v>4</v>
      </c>
      <c r="H6" s="3">
        <v>1</v>
      </c>
      <c r="I6" s="3">
        <v>2</v>
      </c>
      <c r="J6" s="3">
        <v>5</v>
      </c>
    </row>
    <row r="7" spans="1:10" x14ac:dyDescent="0.25">
      <c r="A7" s="105"/>
      <c r="B7" s="2" t="s">
        <v>3</v>
      </c>
      <c r="C7" s="3">
        <v>0</v>
      </c>
      <c r="D7" s="3"/>
      <c r="E7" s="3">
        <v>0</v>
      </c>
      <c r="F7" s="3"/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 s="105"/>
      <c r="B8" s="2">
        <v>3</v>
      </c>
      <c r="C8" s="3">
        <v>0</v>
      </c>
      <c r="D8" s="3"/>
      <c r="E8" s="3">
        <v>0</v>
      </c>
      <c r="F8" s="3"/>
      <c r="G8" s="3">
        <v>0</v>
      </c>
      <c r="H8" s="3">
        <v>0</v>
      </c>
      <c r="I8" s="3">
        <v>0</v>
      </c>
      <c r="J8" s="3">
        <v>0</v>
      </c>
    </row>
    <row r="9" spans="1:10" x14ac:dyDescent="0.25">
      <c r="A9" s="50" t="s">
        <v>101</v>
      </c>
      <c r="B9" s="86"/>
      <c r="C9" s="40">
        <f>+SUM(C5:C8)</f>
        <v>118</v>
      </c>
      <c r="D9" s="40">
        <f t="shared" ref="D9:J9" si="0">+SUM(D5:D8)</f>
        <v>0</v>
      </c>
      <c r="E9" s="40">
        <f t="shared" si="0"/>
        <v>113</v>
      </c>
      <c r="F9" s="40">
        <f t="shared" si="0"/>
        <v>0</v>
      </c>
      <c r="G9" s="40">
        <f t="shared" si="0"/>
        <v>23</v>
      </c>
      <c r="H9" s="40">
        <f t="shared" si="0"/>
        <v>14</v>
      </c>
      <c r="I9" s="40">
        <f t="shared" si="0"/>
        <v>30</v>
      </c>
      <c r="J9" s="40">
        <f t="shared" si="0"/>
        <v>27</v>
      </c>
    </row>
    <row r="10" spans="1:10" x14ac:dyDescent="0.25">
      <c r="A10" s="105" t="s">
        <v>38</v>
      </c>
      <c r="B10" s="2">
        <v>1</v>
      </c>
      <c r="C10" s="3">
        <v>682</v>
      </c>
      <c r="D10" s="3">
        <v>562</v>
      </c>
      <c r="E10" s="3">
        <v>120</v>
      </c>
      <c r="F10" s="3">
        <v>25</v>
      </c>
      <c r="G10" s="3">
        <v>32</v>
      </c>
      <c r="H10" s="3">
        <v>74</v>
      </c>
      <c r="I10" s="3">
        <v>81</v>
      </c>
      <c r="J10" s="3">
        <v>69</v>
      </c>
    </row>
    <row r="11" spans="1:10" x14ac:dyDescent="0.25">
      <c r="A11" s="105"/>
      <c r="B11" s="2">
        <v>2</v>
      </c>
      <c r="C11" s="3">
        <v>1047</v>
      </c>
      <c r="D11" s="3">
        <v>1017</v>
      </c>
      <c r="E11" s="3">
        <v>30</v>
      </c>
      <c r="F11" s="3">
        <v>18</v>
      </c>
      <c r="G11" s="3">
        <v>21</v>
      </c>
      <c r="H11" s="3">
        <v>14</v>
      </c>
      <c r="I11" s="3">
        <v>59</v>
      </c>
      <c r="J11" s="3">
        <v>92</v>
      </c>
    </row>
    <row r="12" spans="1:10" x14ac:dyDescent="0.25">
      <c r="A12" s="105"/>
      <c r="B12" s="2" t="s">
        <v>3</v>
      </c>
      <c r="C12" s="3">
        <v>0</v>
      </c>
      <c r="D12" s="3">
        <v>0</v>
      </c>
      <c r="E12" s="3">
        <v>0</v>
      </c>
      <c r="F12" s="3"/>
      <c r="G12" s="3">
        <v>0</v>
      </c>
      <c r="H12" s="3">
        <v>0</v>
      </c>
      <c r="I12" s="3">
        <v>0</v>
      </c>
      <c r="J12" s="3">
        <v>0</v>
      </c>
    </row>
    <row r="13" spans="1:10" x14ac:dyDescent="0.25">
      <c r="A13" s="105"/>
      <c r="B13" s="2">
        <v>3</v>
      </c>
      <c r="C13" s="3">
        <v>10</v>
      </c>
      <c r="D13" s="3">
        <v>10</v>
      </c>
      <c r="E13" s="3">
        <v>0</v>
      </c>
      <c r="F13" s="3"/>
      <c r="G13" s="3">
        <v>6</v>
      </c>
      <c r="H13" s="3">
        <v>0</v>
      </c>
      <c r="I13" s="3">
        <v>0</v>
      </c>
      <c r="J13" s="3">
        <v>7</v>
      </c>
    </row>
    <row r="14" spans="1:10" x14ac:dyDescent="0.25">
      <c r="A14" s="96" t="s">
        <v>102</v>
      </c>
      <c r="B14" s="97"/>
      <c r="C14" s="98">
        <f t="shared" ref="C14:J14" si="1">+SUM(C10:C13)</f>
        <v>1739</v>
      </c>
      <c r="D14" s="98">
        <f t="shared" si="1"/>
        <v>1589</v>
      </c>
      <c r="E14" s="98">
        <f t="shared" si="1"/>
        <v>150</v>
      </c>
      <c r="F14" s="98">
        <f t="shared" si="1"/>
        <v>43</v>
      </c>
      <c r="G14" s="98">
        <f t="shared" si="1"/>
        <v>59</v>
      </c>
      <c r="H14" s="98">
        <f t="shared" si="1"/>
        <v>88</v>
      </c>
      <c r="I14" s="98">
        <f t="shared" si="1"/>
        <v>140</v>
      </c>
      <c r="J14" s="98">
        <f t="shared" si="1"/>
        <v>168</v>
      </c>
    </row>
    <row r="15" spans="1:10" x14ac:dyDescent="0.25">
      <c r="A15" s="88" t="s">
        <v>103</v>
      </c>
      <c r="B15" s="86">
        <v>1</v>
      </c>
      <c r="C15" s="40">
        <f>+C5+C10</f>
        <v>791</v>
      </c>
      <c r="D15" s="40">
        <f t="shared" ref="D15:J15" si="2">+D5+D10</f>
        <v>562</v>
      </c>
      <c r="E15" s="40">
        <f t="shared" si="2"/>
        <v>227</v>
      </c>
      <c r="F15" s="40">
        <f t="shared" si="2"/>
        <v>25</v>
      </c>
      <c r="G15" s="40">
        <f t="shared" si="2"/>
        <v>51</v>
      </c>
      <c r="H15" s="40">
        <f t="shared" si="2"/>
        <v>87</v>
      </c>
      <c r="I15" s="40">
        <f t="shared" si="2"/>
        <v>109</v>
      </c>
      <c r="J15" s="40">
        <f t="shared" si="2"/>
        <v>91</v>
      </c>
    </row>
    <row r="16" spans="1:10" x14ac:dyDescent="0.25">
      <c r="A16" s="89"/>
      <c r="B16" s="86">
        <v>2</v>
      </c>
      <c r="C16" s="40">
        <f t="shared" ref="C16:J16" si="3">+C6+C11</f>
        <v>1056</v>
      </c>
      <c r="D16" s="40">
        <f t="shared" si="3"/>
        <v>1017</v>
      </c>
      <c r="E16" s="40">
        <f t="shared" si="3"/>
        <v>36</v>
      </c>
      <c r="F16" s="40">
        <f t="shared" si="3"/>
        <v>18</v>
      </c>
      <c r="G16" s="40">
        <f t="shared" si="3"/>
        <v>25</v>
      </c>
      <c r="H16" s="40">
        <f t="shared" si="3"/>
        <v>15</v>
      </c>
      <c r="I16" s="40">
        <f t="shared" si="3"/>
        <v>61</v>
      </c>
      <c r="J16" s="40">
        <f t="shared" si="3"/>
        <v>97</v>
      </c>
    </row>
    <row r="17" spans="1:10" x14ac:dyDescent="0.25">
      <c r="A17" s="89"/>
      <c r="B17" s="86" t="s">
        <v>3</v>
      </c>
      <c r="C17" s="40">
        <f t="shared" ref="C17:J17" si="4">+C7+C12</f>
        <v>0</v>
      </c>
      <c r="D17" s="40">
        <f t="shared" si="4"/>
        <v>0</v>
      </c>
      <c r="E17" s="40">
        <f t="shared" si="4"/>
        <v>0</v>
      </c>
      <c r="F17" s="40">
        <f t="shared" si="4"/>
        <v>0</v>
      </c>
      <c r="G17" s="40">
        <f t="shared" si="4"/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</row>
    <row r="18" spans="1:10" x14ac:dyDescent="0.25">
      <c r="A18" s="90"/>
      <c r="B18" s="86">
        <v>3</v>
      </c>
      <c r="C18" s="40">
        <f t="shared" ref="C18:J18" si="5">+C8+C13</f>
        <v>10</v>
      </c>
      <c r="D18" s="40">
        <f t="shared" si="5"/>
        <v>10</v>
      </c>
      <c r="E18" s="40">
        <f t="shared" si="5"/>
        <v>0</v>
      </c>
      <c r="F18" s="40">
        <f t="shared" si="5"/>
        <v>0</v>
      </c>
      <c r="G18" s="40">
        <f t="shared" si="5"/>
        <v>6</v>
      </c>
      <c r="H18" s="40">
        <f t="shared" si="5"/>
        <v>0</v>
      </c>
      <c r="I18" s="40">
        <f t="shared" si="5"/>
        <v>0</v>
      </c>
      <c r="J18" s="40">
        <f t="shared" si="5"/>
        <v>7</v>
      </c>
    </row>
    <row r="19" spans="1:10" x14ac:dyDescent="0.25">
      <c r="A19" s="99" t="s">
        <v>39</v>
      </c>
      <c r="B19" s="86"/>
      <c r="C19" s="40">
        <f>+SUM(C15:C18)</f>
        <v>1857</v>
      </c>
      <c r="D19" s="40">
        <f t="shared" ref="D19:J19" si="6">+SUM(D15:D18)</f>
        <v>1589</v>
      </c>
      <c r="E19" s="40">
        <f t="shared" si="6"/>
        <v>263</v>
      </c>
      <c r="F19" s="40">
        <f t="shared" si="6"/>
        <v>43</v>
      </c>
      <c r="G19" s="40">
        <f t="shared" si="6"/>
        <v>82</v>
      </c>
      <c r="H19" s="40">
        <f t="shared" si="6"/>
        <v>102</v>
      </c>
      <c r="I19" s="40">
        <f t="shared" si="6"/>
        <v>170</v>
      </c>
      <c r="J19" s="40">
        <f t="shared" si="6"/>
        <v>195</v>
      </c>
    </row>
    <row r="20" spans="1:10" x14ac:dyDescent="0.25">
      <c r="A20" s="6"/>
      <c r="B20" s="8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8"/>
      <c r="C21" s="6"/>
      <c r="D21" s="6"/>
      <c r="E21" s="6"/>
      <c r="F21" s="6"/>
      <c r="G21" s="6"/>
      <c r="H21" s="6"/>
    </row>
    <row r="22" spans="1:10" x14ac:dyDescent="0.25">
      <c r="A22" s="6"/>
      <c r="B22" s="8"/>
      <c r="C22" s="6"/>
      <c r="D22" s="6"/>
      <c r="E22" s="6"/>
      <c r="F22" s="6"/>
      <c r="G22" s="6"/>
      <c r="H22" s="6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I1"/>
    </sheetView>
  </sheetViews>
  <sheetFormatPr defaultRowHeight="15.75" x14ac:dyDescent="0.25"/>
  <cols>
    <col min="1" max="1" width="45.875" customWidth="1"/>
    <col min="2" max="2" width="11.25" customWidth="1"/>
    <col min="3" max="3" width="6.375" customWidth="1"/>
    <col min="4" max="4" width="5.375" customWidth="1"/>
    <col min="5" max="6" width="5.25" customWidth="1"/>
    <col min="7" max="7" width="5.375" customWidth="1"/>
    <col min="8" max="9" width="5.75" customWidth="1"/>
  </cols>
  <sheetData>
    <row r="1" spans="1:10" ht="67.5" customHeight="1" x14ac:dyDescent="0.25">
      <c r="A1" s="252" t="s">
        <v>251</v>
      </c>
      <c r="B1" s="252"/>
      <c r="C1" s="252"/>
      <c r="D1" s="252"/>
      <c r="E1" s="252"/>
      <c r="F1" s="252"/>
      <c r="G1" s="252"/>
      <c r="H1" s="252"/>
      <c r="I1" s="252"/>
      <c r="J1" s="37"/>
    </row>
    <row r="2" spans="1:10" s="6" customFormat="1" ht="16.5" thickBot="1" x14ac:dyDescent="0.3">
      <c r="A2" s="44"/>
      <c r="B2" s="74"/>
      <c r="C2" s="249" t="s">
        <v>86</v>
      </c>
      <c r="D2" s="250"/>
      <c r="E2" s="250"/>
      <c r="F2" s="250"/>
      <c r="G2" s="250"/>
      <c r="H2" s="250"/>
      <c r="I2" s="251"/>
      <c r="J2" s="34"/>
    </row>
    <row r="3" spans="1:10" s="6" customFormat="1" ht="55.5" customHeight="1" thickBot="1" x14ac:dyDescent="0.3">
      <c r="A3" s="75" t="s">
        <v>52</v>
      </c>
      <c r="B3" s="55" t="s">
        <v>85</v>
      </c>
      <c r="C3" s="55" t="s">
        <v>53</v>
      </c>
      <c r="D3" s="71" t="s">
        <v>157</v>
      </c>
      <c r="E3" s="71" t="s">
        <v>159</v>
      </c>
      <c r="F3" s="71" t="s">
        <v>158</v>
      </c>
      <c r="G3" s="71" t="s">
        <v>160</v>
      </c>
      <c r="H3" s="71" t="s">
        <v>161</v>
      </c>
      <c r="I3" s="125" t="s">
        <v>162</v>
      </c>
      <c r="J3" s="35"/>
    </row>
    <row r="4" spans="1:10" s="6" customFormat="1" x14ac:dyDescent="0.25">
      <c r="A4" s="53" t="s">
        <v>7</v>
      </c>
      <c r="B4" s="10">
        <v>1</v>
      </c>
      <c r="C4" s="53" t="s">
        <v>124</v>
      </c>
      <c r="D4" s="100">
        <v>0</v>
      </c>
      <c r="E4" s="100">
        <v>0</v>
      </c>
      <c r="F4" s="100">
        <v>74</v>
      </c>
      <c r="G4" s="101">
        <v>63</v>
      </c>
      <c r="H4" s="101">
        <v>69</v>
      </c>
      <c r="I4" s="101">
        <v>64</v>
      </c>
    </row>
    <row r="5" spans="1:10" s="6" customFormat="1" x14ac:dyDescent="0.25">
      <c r="A5" s="3" t="s">
        <v>7</v>
      </c>
      <c r="B5" s="2">
        <v>1</v>
      </c>
      <c r="C5" s="3" t="s">
        <v>127</v>
      </c>
      <c r="D5" s="102">
        <v>0</v>
      </c>
      <c r="E5" s="102">
        <v>0</v>
      </c>
      <c r="F5" s="102">
        <v>53</v>
      </c>
      <c r="G5" s="102">
        <v>62</v>
      </c>
      <c r="H5" s="102">
        <v>46</v>
      </c>
      <c r="I5" s="102">
        <v>49</v>
      </c>
    </row>
    <row r="6" spans="1:10" s="6" customFormat="1" x14ac:dyDescent="0.25">
      <c r="A6" s="3" t="s">
        <v>7</v>
      </c>
      <c r="B6" s="2">
        <v>2</v>
      </c>
      <c r="C6" s="3" t="s">
        <v>124</v>
      </c>
      <c r="D6" s="102">
        <v>0</v>
      </c>
      <c r="E6" s="102">
        <v>86</v>
      </c>
      <c r="F6" s="102">
        <v>90</v>
      </c>
      <c r="G6" s="102">
        <v>0</v>
      </c>
      <c r="H6" s="102">
        <v>0</v>
      </c>
      <c r="I6" s="102">
        <v>0</v>
      </c>
    </row>
    <row r="7" spans="1:10" s="6" customFormat="1" x14ac:dyDescent="0.25">
      <c r="A7" s="3" t="s">
        <v>7</v>
      </c>
      <c r="B7" s="2">
        <v>2</v>
      </c>
      <c r="C7" s="3" t="s">
        <v>127</v>
      </c>
      <c r="D7" s="102">
        <v>0</v>
      </c>
      <c r="E7" s="102">
        <v>56</v>
      </c>
      <c r="F7" s="102">
        <v>55</v>
      </c>
      <c r="G7" s="102">
        <v>77</v>
      </c>
      <c r="H7" s="102">
        <v>67</v>
      </c>
      <c r="I7" s="102">
        <v>0</v>
      </c>
    </row>
    <row r="8" spans="1:10" s="6" customFormat="1" x14ac:dyDescent="0.25">
      <c r="A8" s="3" t="s">
        <v>9</v>
      </c>
      <c r="B8" s="2">
        <v>1</v>
      </c>
      <c r="C8" s="3" t="s">
        <v>124</v>
      </c>
      <c r="D8" s="102">
        <v>0</v>
      </c>
      <c r="E8" s="102">
        <v>0</v>
      </c>
      <c r="F8" s="102">
        <v>88.1</v>
      </c>
      <c r="G8" s="102">
        <v>77.900000000000006</v>
      </c>
      <c r="H8" s="102">
        <v>71.599999999999994</v>
      </c>
      <c r="I8" s="102">
        <v>74</v>
      </c>
    </row>
    <row r="9" spans="1:10" s="6" customFormat="1" x14ac:dyDescent="0.25">
      <c r="A9" s="3" t="s">
        <v>9</v>
      </c>
      <c r="B9" s="2">
        <v>1</v>
      </c>
      <c r="C9" s="3" t="s">
        <v>127</v>
      </c>
      <c r="D9" s="102">
        <v>0</v>
      </c>
      <c r="E9" s="102">
        <v>0</v>
      </c>
      <c r="F9" s="102">
        <v>82.3</v>
      </c>
      <c r="G9" s="102">
        <v>43.8</v>
      </c>
      <c r="H9" s="102">
        <v>67.7</v>
      </c>
      <c r="I9" s="102">
        <v>68</v>
      </c>
    </row>
    <row r="10" spans="1:10" s="6" customFormat="1" x14ac:dyDescent="0.25">
      <c r="A10" s="3" t="s">
        <v>9</v>
      </c>
      <c r="B10" s="2">
        <v>2</v>
      </c>
      <c r="C10" s="3" t="s">
        <v>124</v>
      </c>
      <c r="D10" s="102">
        <v>0</v>
      </c>
      <c r="E10" s="102">
        <v>98</v>
      </c>
      <c r="F10" s="102">
        <v>93.4</v>
      </c>
      <c r="G10" s="102">
        <v>0</v>
      </c>
      <c r="H10" s="102">
        <v>0</v>
      </c>
      <c r="I10" s="102">
        <v>0</v>
      </c>
    </row>
    <row r="11" spans="1:10" s="6" customFormat="1" x14ac:dyDescent="0.25">
      <c r="A11" s="3" t="s">
        <v>9</v>
      </c>
      <c r="B11" s="2">
        <v>2</v>
      </c>
      <c r="C11" s="3" t="s">
        <v>127</v>
      </c>
      <c r="D11" s="102">
        <v>0</v>
      </c>
      <c r="E11" s="102">
        <v>89.4</v>
      </c>
      <c r="F11" s="102">
        <v>87.2</v>
      </c>
      <c r="G11" s="102">
        <v>0</v>
      </c>
      <c r="H11" s="102">
        <v>0</v>
      </c>
      <c r="I11" s="102">
        <v>0</v>
      </c>
    </row>
    <row r="12" spans="1:10" s="6" customFormat="1" x14ac:dyDescent="0.25">
      <c r="A12" s="124" t="s">
        <v>13</v>
      </c>
      <c r="B12" s="2">
        <v>1</v>
      </c>
      <c r="C12" s="3" t="s">
        <v>124</v>
      </c>
      <c r="D12" s="102">
        <v>0</v>
      </c>
      <c r="E12" s="102">
        <v>0</v>
      </c>
      <c r="F12" s="102">
        <v>27</v>
      </c>
      <c r="G12" s="102">
        <v>35</v>
      </c>
      <c r="H12" s="102">
        <v>0</v>
      </c>
      <c r="I12" s="102">
        <v>0</v>
      </c>
    </row>
    <row r="13" spans="1:10" s="6" customFormat="1" x14ac:dyDescent="0.25">
      <c r="A13" s="119" t="s">
        <v>13</v>
      </c>
      <c r="B13" s="120">
        <v>1</v>
      </c>
      <c r="C13" s="121" t="s">
        <v>127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</row>
    <row r="14" spans="1:10" s="6" customFormat="1" x14ac:dyDescent="0.25">
      <c r="A14" s="123" t="s">
        <v>11</v>
      </c>
      <c r="B14" s="2">
        <v>3</v>
      </c>
      <c r="C14" s="121" t="s">
        <v>124</v>
      </c>
      <c r="D14" s="122">
        <v>0</v>
      </c>
      <c r="E14" s="122">
        <v>0</v>
      </c>
      <c r="F14" s="122">
        <v>0</v>
      </c>
      <c r="G14" s="122">
        <v>75</v>
      </c>
      <c r="H14" s="122">
        <v>0</v>
      </c>
      <c r="I14" s="122">
        <v>66.599999999999994</v>
      </c>
    </row>
    <row r="15" spans="1:10" s="6" customFormat="1" x14ac:dyDescent="0.25">
      <c r="A15" s="119" t="s">
        <v>11</v>
      </c>
      <c r="B15" s="2">
        <v>3</v>
      </c>
      <c r="C15" s="121" t="s">
        <v>127</v>
      </c>
      <c r="D15" s="122">
        <v>0</v>
      </c>
      <c r="E15" s="122">
        <v>0</v>
      </c>
      <c r="F15" s="122">
        <v>0</v>
      </c>
      <c r="G15" s="122">
        <v>0</v>
      </c>
      <c r="H15" s="122">
        <v>100</v>
      </c>
      <c r="I15" s="122">
        <v>66.599999999999994</v>
      </c>
    </row>
    <row r="16" spans="1:10" s="6" customFormat="1" x14ac:dyDescent="0.25">
      <c r="A16" s="118" t="s">
        <v>23</v>
      </c>
      <c r="B16" s="2">
        <v>1</v>
      </c>
      <c r="C16" s="3" t="s">
        <v>124</v>
      </c>
      <c r="D16" s="102">
        <v>0</v>
      </c>
      <c r="E16" s="102">
        <v>0</v>
      </c>
      <c r="F16" s="102">
        <v>70</v>
      </c>
      <c r="G16" s="102">
        <v>66</v>
      </c>
      <c r="H16" s="102">
        <v>73</v>
      </c>
      <c r="I16" s="102">
        <v>80</v>
      </c>
    </row>
    <row r="17" spans="1:9" s="6" customFormat="1" x14ac:dyDescent="0.25">
      <c r="A17" s="118" t="s">
        <v>23</v>
      </c>
      <c r="B17" s="2">
        <v>1</v>
      </c>
      <c r="C17" s="3" t="s">
        <v>127</v>
      </c>
      <c r="D17" s="102">
        <v>0</v>
      </c>
      <c r="E17" s="102">
        <v>0</v>
      </c>
      <c r="F17" s="102">
        <v>70</v>
      </c>
      <c r="G17" s="102">
        <v>89</v>
      </c>
      <c r="H17" s="102">
        <v>92</v>
      </c>
      <c r="I17" s="102">
        <v>82</v>
      </c>
    </row>
    <row r="18" spans="1:9" x14ac:dyDescent="0.25">
      <c r="A18" s="118" t="s">
        <v>23</v>
      </c>
      <c r="B18" s="2">
        <v>2</v>
      </c>
      <c r="C18" s="3" t="s">
        <v>124</v>
      </c>
      <c r="D18" s="102">
        <v>0</v>
      </c>
      <c r="E18" s="102">
        <v>83</v>
      </c>
      <c r="F18" s="102">
        <v>0</v>
      </c>
      <c r="G18" s="102">
        <v>0</v>
      </c>
      <c r="H18" s="102">
        <v>0</v>
      </c>
      <c r="I18" s="102">
        <v>0</v>
      </c>
    </row>
    <row r="19" spans="1:9" x14ac:dyDescent="0.25">
      <c r="A19" s="118" t="s">
        <v>23</v>
      </c>
      <c r="B19" s="2">
        <v>2</v>
      </c>
      <c r="C19" s="3" t="s">
        <v>127</v>
      </c>
      <c r="D19" s="102">
        <v>0</v>
      </c>
      <c r="E19" s="102">
        <v>94</v>
      </c>
      <c r="F19" s="102">
        <v>89</v>
      </c>
      <c r="G19" s="102">
        <v>96</v>
      </c>
      <c r="H19" s="102">
        <v>0</v>
      </c>
      <c r="I19" s="102">
        <v>0</v>
      </c>
    </row>
    <row r="20" spans="1:9" ht="31.5" x14ac:dyDescent="0.25">
      <c r="A20" s="124" t="s">
        <v>15</v>
      </c>
      <c r="B20" s="120">
        <v>1</v>
      </c>
      <c r="C20" s="119" t="s">
        <v>124</v>
      </c>
      <c r="D20" s="102">
        <v>0</v>
      </c>
      <c r="E20" s="102">
        <v>0</v>
      </c>
      <c r="F20" s="102">
        <v>45.1</v>
      </c>
      <c r="G20" s="102">
        <v>47.3</v>
      </c>
      <c r="H20" s="102">
        <v>66.8</v>
      </c>
      <c r="I20" s="102">
        <v>34.1</v>
      </c>
    </row>
    <row r="21" spans="1:9" ht="31.5" x14ac:dyDescent="0.25">
      <c r="A21" s="124" t="s">
        <v>15</v>
      </c>
      <c r="B21" s="120">
        <v>1</v>
      </c>
      <c r="C21" s="119" t="s">
        <v>127</v>
      </c>
      <c r="D21" s="102">
        <v>0</v>
      </c>
      <c r="E21" s="102">
        <v>0</v>
      </c>
      <c r="F21" s="102">
        <v>21.1</v>
      </c>
      <c r="G21" s="102">
        <v>34.1</v>
      </c>
      <c r="H21" s="102">
        <v>21.9</v>
      </c>
      <c r="I21" s="102">
        <v>15.6</v>
      </c>
    </row>
    <row r="22" spans="1:9" ht="31.5" x14ac:dyDescent="0.25">
      <c r="A22" s="124" t="s">
        <v>15</v>
      </c>
      <c r="B22" s="120">
        <v>2</v>
      </c>
      <c r="C22" s="119" t="s">
        <v>124</v>
      </c>
      <c r="D22" s="102">
        <v>0</v>
      </c>
      <c r="E22" s="102">
        <v>90.8</v>
      </c>
      <c r="F22" s="102">
        <v>97.3</v>
      </c>
      <c r="G22" s="102">
        <v>94.4</v>
      </c>
      <c r="H22" s="102">
        <v>47</v>
      </c>
      <c r="I22" s="102">
        <v>33</v>
      </c>
    </row>
    <row r="23" spans="1:9" ht="31.5" x14ac:dyDescent="0.25">
      <c r="A23" s="124" t="s">
        <v>15</v>
      </c>
      <c r="B23" s="120">
        <v>2</v>
      </c>
      <c r="C23" s="119" t="s">
        <v>127</v>
      </c>
      <c r="D23" s="102">
        <v>0</v>
      </c>
      <c r="E23" s="102">
        <v>92</v>
      </c>
      <c r="F23" s="102">
        <v>0</v>
      </c>
      <c r="G23" s="102">
        <v>97.6</v>
      </c>
      <c r="H23" s="102">
        <v>20</v>
      </c>
      <c r="I23" s="102">
        <v>12</v>
      </c>
    </row>
    <row r="24" spans="1:9" ht="15.75" customHeight="1" x14ac:dyDescent="0.25">
      <c r="A24" s="124" t="s">
        <v>15</v>
      </c>
      <c r="B24" s="120">
        <v>3</v>
      </c>
      <c r="C24" s="119" t="s">
        <v>124</v>
      </c>
      <c r="D24" s="102">
        <v>0</v>
      </c>
      <c r="E24" s="102">
        <v>0</v>
      </c>
      <c r="F24" s="102">
        <v>0</v>
      </c>
      <c r="G24" s="102">
        <v>37.5</v>
      </c>
      <c r="H24" s="102">
        <v>50</v>
      </c>
      <c r="I24" s="102">
        <v>42.9</v>
      </c>
    </row>
    <row r="25" spans="1:9" ht="15" customHeight="1" x14ac:dyDescent="0.25">
      <c r="A25" s="124" t="s">
        <v>15</v>
      </c>
      <c r="B25" s="120">
        <v>3</v>
      </c>
      <c r="C25" s="119" t="s">
        <v>127</v>
      </c>
      <c r="D25" s="102">
        <v>0</v>
      </c>
      <c r="E25" s="102">
        <v>0</v>
      </c>
      <c r="F25" s="102">
        <v>0</v>
      </c>
      <c r="G25" s="102">
        <v>0</v>
      </c>
      <c r="H25" s="102">
        <v>66.599999999999994</v>
      </c>
      <c r="I25" s="102">
        <v>50</v>
      </c>
    </row>
  </sheetData>
  <mergeCells count="2">
    <mergeCell ref="C2:I2"/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25</vt:i4>
      </vt:variant>
      <vt:variant>
        <vt:lpstr>Pomenované rozsahy</vt:lpstr>
      </vt:variant>
      <vt:variant>
        <vt:i4>6</vt:i4>
      </vt:variant>
    </vt:vector>
  </HeadingPairs>
  <TitlesOfParts>
    <vt:vector size="31" baseType="lpstr">
      <vt:lpstr>Hárok1 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T6 - moblity študentov</vt:lpstr>
      <vt:lpstr>T7 - profesori</vt:lpstr>
      <vt:lpstr>T8 - docenti</vt:lpstr>
      <vt:lpstr>T9 výberové konania</vt:lpstr>
      <vt:lpstr>T10- kvalif. štruktúra učiteľov</vt:lpstr>
      <vt:lpstr>T11 - mobility zam</vt:lpstr>
      <vt:lpstr>T12 záverečné práce</vt:lpstr>
      <vt:lpstr>T13 publikač. činnosť</vt:lpstr>
      <vt:lpstr>T14 umel. činnosť</vt:lpstr>
      <vt:lpstr>T15 štud.program - ŠP</vt:lpstr>
      <vt:lpstr>T16 pozastavene, odňaté ŠP</vt:lpstr>
      <vt:lpstr>T17 HI konania</vt:lpstr>
      <vt:lpstr>T18 HI pozastavene, odňatie </vt:lpstr>
      <vt:lpstr>T19 výskumné projekty</vt:lpstr>
      <vt:lpstr>T20 ostatné nevýsk. projekty</vt:lpstr>
      <vt:lpstr>skratky</vt:lpstr>
      <vt:lpstr>'Hárok1 '!Oblasť_tlače</vt:lpstr>
      <vt:lpstr>'T12 záverečné práce'!Oblasť_tlače</vt:lpstr>
      <vt:lpstr>'T17 HI konania'!Oblasť_tlače</vt:lpstr>
      <vt:lpstr>'T18 HI pozastavene, odňatie '!Oblasť_tlače</vt:lpstr>
      <vt:lpstr>'T3a - I.stupeň prijatia'!Oblasť_tlače</vt:lpstr>
      <vt:lpstr>'T3c - III stupeň prijatia'!Oblasť_tlače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2012-02-14T11:33:22Z</cp:lastPrinted>
  <dcterms:created xsi:type="dcterms:W3CDTF">2012-01-18T12:12:58Z</dcterms:created>
  <dcterms:modified xsi:type="dcterms:W3CDTF">2012-05-28T05:38:33Z</dcterms:modified>
  <cp:contentStatus/>
</cp:coreProperties>
</file>